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UFES-PROAD-DCOS\Divisão de Fiscalização Administrativa\"/>
    </mc:Choice>
  </mc:AlternateContent>
  <bookViews>
    <workbookView xWindow="-120" yWindow="-120" windowWidth="20730" windowHeight="11160"/>
  </bookViews>
  <sheets>
    <sheet name="Fiscal Técnico" sheetId="1" r:id="rId1"/>
    <sheet name="Checklist pagamento" sheetId="2" r:id="rId2"/>
    <sheet name="TRP" sheetId="5" r:id="rId3"/>
    <sheet name="Fiscal Administrativo (2)" sheetId="4" state="hidden" r:id="rId4"/>
    <sheet name="Documentos a Serem Solicitados" sheetId="9" state="hidden" r:id="rId5"/>
    <sheet name="Mensal - Fisc. Administrativa" sheetId="10" state="hidden" r:id="rId6"/>
    <sheet name="Anual - Fisc. Administrativa" sheetId="6" state="hidden" r:id="rId7"/>
    <sheet name="Checklist Fiscalização Adm" sheetId="14" state="hidden" r:id="rId8"/>
    <sheet name="Fiscalização Administrativa" sheetId="13" r:id="rId9"/>
    <sheet name="Cadastro de Empregados" sheetId="15" r:id="rId10"/>
    <sheet name="Planilha de Controle" sheetId="7" state="hidden" r:id="rId11"/>
    <sheet name="Termo Circunstanciado" sheetId="12" state="hidden" r:id="rId12"/>
  </sheets>
  <definedNames>
    <definedName name="_xlnm.Print_Area" localSheetId="9">'Cadastro de Empregados'!$A$1:$X$58</definedName>
    <definedName name="_xlnm.Print_Area" localSheetId="1">'Checklist pagamento'!$A$1:$G$56</definedName>
    <definedName name="_xlnm.Print_Area" localSheetId="0">'Fiscal Técnico'!$A$1:$D$49</definedName>
    <definedName name="_xlnm.Print_Area" localSheetId="8">'Fiscalização Administrativa'!$A$1:$E$80</definedName>
    <definedName name="_xlnm.Print_Area" localSheetId="11">'Termo Circunstanciado'!$A$1:$E$47</definedName>
    <definedName name="_xlnm.Print_Area" localSheetId="2">TRP!$A$1:$E$86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3" i="2" l="1"/>
  <c r="B49" i="2"/>
  <c r="B48" i="2"/>
  <c r="O30" i="15" l="1"/>
  <c r="O31" i="15"/>
  <c r="AB21" i="15"/>
  <c r="AB22" i="15" s="1"/>
  <c r="P30" i="15"/>
  <c r="P31" i="15"/>
  <c r="P29" i="15"/>
  <c r="AB23" i="15" l="1"/>
  <c r="AB24" i="15" s="1"/>
  <c r="O29" i="15"/>
  <c r="C29" i="5"/>
  <c r="C30" i="5"/>
  <c r="C34" i="5"/>
  <c r="C39" i="5"/>
  <c r="C38" i="5"/>
  <c r="C37" i="5"/>
  <c r="C36" i="5"/>
  <c r="C35" i="5"/>
  <c r="C33" i="5"/>
  <c r="C32" i="5"/>
  <c r="C31" i="5"/>
  <c r="A37" i="13"/>
  <c r="B56" i="2"/>
  <c r="B55" i="2"/>
  <c r="B54" i="2"/>
  <c r="B52" i="2"/>
  <c r="B40" i="2"/>
  <c r="B41" i="2"/>
  <c r="B42" i="2"/>
  <c r="B43" i="2"/>
  <c r="B44" i="2"/>
  <c r="B45" i="2"/>
  <c r="B46" i="2"/>
  <c r="B47" i="2"/>
  <c r="B50" i="2"/>
  <c r="B39" i="2"/>
  <c r="A45" i="12" l="1"/>
  <c r="C39" i="12"/>
  <c r="C38" i="12"/>
  <c r="C37" i="12"/>
  <c r="C36" i="12"/>
  <c r="C35" i="12"/>
  <c r="C34" i="12"/>
  <c r="C33" i="12"/>
  <c r="C32" i="12"/>
  <c r="C31" i="12"/>
  <c r="C30" i="12"/>
  <c r="C29" i="12"/>
  <c r="C28" i="12"/>
  <c r="A36" i="10" l="1"/>
  <c r="A36" i="6"/>
  <c r="A45" i="5" l="1"/>
  <c r="B42" i="4" l="1"/>
  <c r="B41" i="4"/>
  <c r="B40" i="4"/>
  <c r="B38" i="4"/>
  <c r="B37" i="4"/>
  <c r="B36" i="4"/>
  <c r="B35" i="4"/>
  <c r="B34" i="4"/>
  <c r="B33" i="4"/>
  <c r="B30" i="4"/>
  <c r="B29" i="4"/>
  <c r="B28" i="4"/>
  <c r="B27" i="4"/>
  <c r="B25" i="4"/>
  <c r="B24" i="4"/>
  <c r="B23" i="4"/>
  <c r="B21" i="4"/>
  <c r="B20" i="4"/>
  <c r="B19" i="4"/>
  <c r="B17" i="4"/>
  <c r="B15" i="4"/>
  <c r="B14" i="4"/>
  <c r="B13" i="4"/>
  <c r="B12" i="4"/>
  <c r="B9" i="4"/>
  <c r="B8" i="4"/>
  <c r="B7" i="4"/>
  <c r="B6" i="4"/>
  <c r="B5" i="4"/>
  <c r="B4" i="4"/>
</calcChain>
</file>

<file path=xl/sharedStrings.xml><?xml version="1.0" encoding="utf-8"?>
<sst xmlns="http://schemas.openxmlformats.org/spreadsheetml/2006/main" count="426" uniqueCount="292">
  <si>
    <t>Item</t>
  </si>
  <si>
    <t>Descrição</t>
  </si>
  <si>
    <t>Peça n</t>
  </si>
  <si>
    <t>Este Checklist Devidamente Preenchido, informando as demais peças</t>
  </si>
  <si>
    <t>Medição</t>
  </si>
  <si>
    <t>SICAF </t>
  </si>
  <si>
    <t>Folha de ponto</t>
  </si>
  <si>
    <t>Declaração que não houveram admissões no período</t>
  </si>
  <si>
    <t>4 </t>
  </si>
  <si>
    <t>Declaração que não houveram demissões no período</t>
  </si>
  <si>
    <t>Parte 3 - Nas demissões (se não houver demissão, é obrigatório anexar um documento que consta que não houve admissão no período) </t>
  </si>
  <si>
    <t>Parte 1 - Das Obrigações Mensais</t>
  </si>
  <si>
    <t>Contrato:</t>
  </si>
  <si>
    <t>Empresa</t>
  </si>
  <si>
    <t>CNPJ:</t>
  </si>
  <si>
    <t>Processo:</t>
  </si>
  <si>
    <t>Fiscal Técnico:</t>
  </si>
  <si>
    <t>Processo de pagamento:</t>
  </si>
  <si>
    <t>Mês de pagamento:</t>
  </si>
  <si>
    <t>Exames médicos demissionais dos empregados dispensados</t>
  </si>
  <si>
    <t>Guias de recolhimento da contribuição previdenciária e do FGTS, referentes às rescisões contratuais</t>
  </si>
  <si>
    <t>Extratos dos depósitos efetuados nas contas vinculadas individuais do FGTS de cada empregado dispensado</t>
  </si>
  <si>
    <t>Carteira de Trabalho e Previdência Social (CTPS) dos empregados admitidos e dos responsáveis técnicos pela execução dos serviços, quando for o caso, devidamente assinada pela contratada</t>
  </si>
  <si>
    <t>Exames médicos admissionais dos empregados da contratada que prestarão os serviços</t>
  </si>
  <si>
    <t>Relação dos empregados admitidos contendo nome completo, cargo ou função, horário do posto de trabalho, números da carteira de identidade (RG) e da inscrição no Cadastro de Pessoas Físicas (CPF), com indicação dos responsáveis técnicos pela execução dos serviços, quando for o caso</t>
  </si>
  <si>
    <t>Comprovação de que a empresa mantém reserva de cargos para pessoa com deficiência ou para reabilitado da Previdência Social, conforme disposto no art. 66-A da Lei nº 8.666, de 1993</t>
  </si>
  <si>
    <t>MINISTÉRIO DA EDUCAÇÃO</t>
  </si>
  <si>
    <t>UNIVERSIDADE FEDERAL DO ESPÍRITO SANTO</t>
  </si>
  <si>
    <t>Pró-Reitoria de Administração</t>
  </si>
  <si>
    <t>Divisão de Fiscalização Administrativa</t>
  </si>
  <si>
    <t>Diretoria de Contrações de Obras e Serviços</t>
  </si>
  <si>
    <t>Check-List de Consistência de Documentos (Conferência da GRF, GFIP e e-Social)</t>
  </si>
  <si>
    <t>Análise</t>
  </si>
  <si>
    <t>Observações</t>
  </si>
  <si>
    <t>1 GRF (Guia do FGTS)</t>
  </si>
  <si>
    <t>1.1 A competência corresponde ao mês da análise</t>
  </si>
  <si>
    <t>1.2 O nome do prestador de serviço corresponde à contratada</t>
  </si>
  <si>
    <t>1.3 Comprovante de Pagamento: Consta autenticação bancária</t>
  </si>
  <si>
    <t>1.4 A numeração do Código de Barras da GRF (Guia do FGTS) é compatível com o comprovante de pagamento</t>
  </si>
  <si>
    <t>1.5 Relatório Analítico GRF: Valores FGTS – 8%: Total deve ser igual ao da GRF (Guia do FGTS)</t>
  </si>
  <si>
    <t>1.6 RET – Relação de Tomador/Obra: Os 4 conjuntos de números é igual ao Código de Barras da GRF (Guia do FGTS)</t>
  </si>
  <si>
    <t>2 GFIP DAS PRESTADORAS DE SERVIÇOS</t>
  </si>
  <si>
    <t>2.1 Comprovante de Declaração das Contribuições a Recolher à Previdência Social e Outras Entidades e/ou Resumo das Informações à Previdência Social</t>
  </si>
  <si>
    <t>2.1.1 O nome do prestador de serviço corresponde à contratada</t>
  </si>
  <si>
    <t xml:space="preserve"> 2.1.2 Número do Arquivo deve ser igual ao do Protocolo de Envio de Arquivos</t>
  </si>
  <si>
    <t>2.1.3 Competência do mês da análise</t>
  </si>
  <si>
    <t>2.1.4 Código 150 (Prestadoras de Serviço) ou 155 (Construtoras)</t>
  </si>
  <si>
    <t>2.2 Protocolo de Envio de Arquivos (Conectividade Social)</t>
  </si>
  <si>
    <t>2.2.1 Verificar NRA, o qual deve ser igual ao do Comprovante de Declaração das Contribuições a Recolher à Previdência Social (ver item 2.1.2)</t>
  </si>
  <si>
    <t>2.3 RET – Relação de Tomador/Obra</t>
  </si>
  <si>
    <t>2.3.1 Tomador/Obra: Em nome do órgão/empresa contratante ou obra (esse relatório é individualizado por tomador/obra)</t>
  </si>
  <si>
    <t>2.3.2 Inscrição: CNPJ do órgão/empresa contratante ou CEI da Obra</t>
  </si>
  <si>
    <t>2.3.3 Número do Arquivo: igual ao do Protocolo de Envio de Arquivos</t>
  </si>
  <si>
    <t>2.3.4 Valores Previdência e Valores FGTS – 8%</t>
  </si>
  <si>
    <t>2.3.4.1 Total de Trabalhadores: Deve ser o que consta na Folha de Pagamento em nome do órgão/empresa ou obra</t>
  </si>
  <si>
    <t>A RET - Relação de Tomador / Obra e a Relação de Trabalhadores da SEFIP constam informações além do contrato.</t>
  </si>
  <si>
    <t>2.3.4.2 REM SEM 13º SAL: Deve ser o mesmo valor que consta na Folha de Pagamento em nome do órgão/empresa ou obra</t>
  </si>
  <si>
    <t>2.4 Relação dos Trabalhadores Constantes no Arquivo SEFIP</t>
  </si>
  <si>
    <t>2.4.1 Os 4 conjuntos de números deve ser igual ao Código de Barras da GRF (Guia do FGTS)</t>
  </si>
  <si>
    <t xml:space="preserve"> 2.4.2 Tomador/Obra: Consta o nome do contratante/obra</t>
  </si>
  <si>
    <t>2.4.3 Inscrição: Consta o CNPJ do contratante ou o CEI da Obra</t>
  </si>
  <si>
    <t>2.4.4 Nome trabalhador / REM SEM 13º SAL: Consta a relação nominal de todos os trabalhadores que prestaram serviço no órgão/empresa contratante ou obra, com a respectiva remuneração (REM SEM 13º SAL) recebida pelos dias que trabalhou no órgão/empresa ou na obra</t>
  </si>
  <si>
    <t>3 DCTFWeb (e-Social)</t>
  </si>
  <si>
    <t>3.1 DARF (Documento de Arrecadação de Receitas Federais)</t>
  </si>
  <si>
    <t>3.1.1 A competência corresponde ao mês da análise</t>
  </si>
  <si>
    <t>3.1.2 Comprovante de Pagamento: Consta autenticação bancária</t>
  </si>
  <si>
    <t>3.1.3 O nome do prestador de serviço corresponde à contratada</t>
  </si>
  <si>
    <t>3.1.4 A numeração do Código de Barras do DARF é compatível com o comprovante de pagamento</t>
  </si>
  <si>
    <t>3.1.5 O Número do Arquivo é igual ao do Recibo de Entrega</t>
  </si>
  <si>
    <t>3.1.6 O valor total do DARF é igual ao total do saldo devedor do Relatório de Resumo de Débitos - DCTFWeb e o Saldo  a Pagar do Recibo de Entrega</t>
  </si>
  <si>
    <t>3.2 Relatório Resumo de Débitos - DCTFWeb</t>
  </si>
  <si>
    <t>3.2.1 A competência corresponde ao mês da análise</t>
  </si>
  <si>
    <t>3.2.2 O nome do prestador de serviço corresponde à contratada</t>
  </si>
  <si>
    <t>3.2.3 A identificação da apuração de débitos deve ser igual ao do Recibo de Entrega</t>
  </si>
  <si>
    <r>
      <t xml:space="preserve">2.3.4.3 Modalidade: </t>
    </r>
    <r>
      <rPr>
        <b/>
        <sz val="10"/>
        <rFont val="Calibri"/>
        <family val="2"/>
      </rPr>
      <t>opção</t>
    </r>
    <r>
      <rPr>
        <sz val="10"/>
        <rFont val="Calibri"/>
        <family val="2"/>
      </rPr>
      <t xml:space="preserve"> “Branco” – Recolhimentos ao FGTS e Declaração à Previdência</t>
    </r>
  </si>
  <si>
    <t>Legenda</t>
  </si>
  <si>
    <t>Está ok</t>
  </si>
  <si>
    <t>NÃO está ok</t>
  </si>
  <si>
    <t>3.1</t>
  </si>
  <si>
    <t>3.2</t>
  </si>
  <si>
    <t>A empresa está regular na Receita Federal e PGFN?</t>
  </si>
  <si>
    <t>A empresa está regular com o FGTS?</t>
  </si>
  <si>
    <t>A empresa está regular nas questões trabalhistas?</t>
  </si>
  <si>
    <t>A empresa está refular na receita estadual?</t>
  </si>
  <si>
    <t>A empresa está regular na receita municipal?</t>
  </si>
  <si>
    <t>3.3</t>
  </si>
  <si>
    <t>3.4</t>
  </si>
  <si>
    <t>3.5</t>
  </si>
  <si>
    <t>Medição
A medição corresponde ao mês de análise e está atestada pelo fiscal?</t>
  </si>
  <si>
    <t>A Guia de Solicitação corresponde ao mês de análise?</t>
  </si>
  <si>
    <t>A Nota Fiscal corresponde a Guia de solicitação?</t>
  </si>
  <si>
    <t>Há o comprovante de pagamento da Nota Fiscal?</t>
  </si>
  <si>
    <t>A DCTFWeb corresponde a empresa?</t>
  </si>
  <si>
    <t>A DCTFWeb corresponde ao mês de análise?</t>
  </si>
  <si>
    <t>A DARF corresponde à empresa?</t>
  </si>
  <si>
    <t>A DARF corresponde ao período de apuração da DCTFWeb?</t>
  </si>
  <si>
    <t>A DARF apresenta o número de recibo da declara,ão no campo observações, e este é igual ao da DCTFWeb</t>
  </si>
  <si>
    <t>O código de barras do comprovante de pagamento da DARF é o mesmo da DARF?</t>
  </si>
  <si>
    <t>O valor compreende o valor declarado na DARF?</t>
  </si>
  <si>
    <t>O Relatório Analítico da GRF corresponde a empresa?</t>
  </si>
  <si>
    <t>O Relatório Analítico da GRF corresponde ao mês da análise?</t>
  </si>
  <si>
    <t>A GRF corresponde a empresa?</t>
  </si>
  <si>
    <t>A GRF corresponde a competência?</t>
  </si>
  <si>
    <t>O código de barras do COMPROVANTE DE PAGAMENTO da GRF é o mesmo da GRF?</t>
  </si>
  <si>
    <t>Foram verificadas se existem mais GRFs que devem estar presentes no processo e se essas foram pagas? (Verificar na GRF conforme apresentado no manual de gestão e fiscalização)</t>
  </si>
  <si>
    <t>NA</t>
  </si>
  <si>
    <t>Não aplicável</t>
  </si>
  <si>
    <t>5.1</t>
  </si>
  <si>
    <t>5.2</t>
  </si>
  <si>
    <t>5.3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</si>
  <si>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</si>
  <si>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</si>
  <si>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</si>
  <si>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</si>
  <si>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</si>
  <si>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</si>
  <si>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</si>
  <si>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</si>
  <si>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</si>
  <si>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</si>
  <si>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8.1</t>
  </si>
  <si>
    <t>8.2</t>
  </si>
  <si>
    <t>8.3</t>
  </si>
  <si>
    <t>8.4</t>
  </si>
  <si>
    <t>8.5</t>
  </si>
  <si>
    <t>8.6</t>
  </si>
  <si>
    <t>Relação dos funcionários contendo:</t>
  </si>
  <si>
    <t>Nome completo</t>
  </si>
  <si>
    <t>Cargo ou função</t>
  </si>
  <si>
    <t>Horário do posto de trabalho</t>
  </si>
  <si>
    <t>Número da carteira de identidade (RG)</t>
  </si>
  <si>
    <t>Cadastro de Pessoas físicas (CPF)</t>
  </si>
  <si>
    <t>Indicação do responsável técnico (quando for o caso)</t>
  </si>
  <si>
    <t>Carteira de Trabalho e Previdência Social (CTPS)</t>
  </si>
  <si>
    <t>Carteira de Trabalho e Previdëncia Social do responsãvel técnico (quando for o caso)</t>
  </si>
  <si>
    <t>Termo de rescisão homologado, quando exígivel pelo sindicato da categoria</t>
  </si>
  <si>
    <t>Guias de recolhimento da contribuição previdenciária e do FGTS, referente as rescisões</t>
  </si>
  <si>
    <t>Extrato dos depósitos efetuados nas contas vinculadas inidivduais do FGTS de cada empregado dispensado</t>
  </si>
  <si>
    <t>Exames médicos demissionais</t>
  </si>
  <si>
    <t>Exames médicos adminissionais dos empresgados da contratada</t>
  </si>
  <si>
    <t>Checklist está completo ou há alguma observação que permite o avanço do processo?</t>
  </si>
  <si>
    <t>Consta declaração que NÃO houveram demissões no período? 
(Caso sim, não é necessário preencher os demais itens)</t>
  </si>
  <si>
    <t>FISCALIZAÇÃO TRABALHISTA E PREVIDENCIÁRIA</t>
  </si>
  <si>
    <t>Informo que, conforme medição enviada pelo fiscal técnico relativo aos serviços prestados no mês supracitado, foram realizados os atos de fiscalização das obrigações trabalhistas e previdenciária da empresa, sendo que seguem:</t>
  </si>
  <si>
    <t>Mês</t>
  </si>
  <si>
    <t>Processo de pagamento</t>
  </si>
  <si>
    <t>Término</t>
  </si>
  <si>
    <t>Início</t>
  </si>
  <si>
    <t>Vigência Contratual</t>
  </si>
  <si>
    <t>Fornecedor</t>
  </si>
  <si>
    <t>Processo original</t>
  </si>
  <si>
    <t>Contrato nº</t>
  </si>
  <si>
    <t>Dados do Contrato</t>
  </si>
  <si>
    <t xml:space="preserve">Diretoria de Contratações de Obras e Serviços </t>
  </si>
  <si>
    <t>PRÓ-REITORIA DE ADMINISTRAÇÃO</t>
  </si>
  <si>
    <t>TERMO DE RECEBIMENTO PROVISÓRIO DFA/DCOS/PROAD</t>
  </si>
  <si>
    <t>Garantia Contratual</t>
  </si>
  <si>
    <t>Vencimento</t>
  </si>
  <si>
    <t>Relativo ao:</t>
  </si>
  <si>
    <t>Status</t>
  </si>
  <si>
    <t>Medição em conformidade</t>
  </si>
  <si>
    <t>Certidões regulares</t>
  </si>
  <si>
    <t>Dispêndio com salário</t>
  </si>
  <si>
    <t>Dispêndio com vale transporte</t>
  </si>
  <si>
    <t>Dispêndio com vale alimentação ou auxílio alimentação</t>
  </si>
  <si>
    <t>Dispêndio com previdência social</t>
  </si>
  <si>
    <t>Dispêndio com FGTS</t>
  </si>
  <si>
    <t>Outros</t>
  </si>
  <si>
    <t>Vigência do Convenção Coletiva do Trabalho ou similar</t>
  </si>
  <si>
    <t>Outros benefícios quitados</t>
  </si>
  <si>
    <t>Considerando que o contrato está em vigor, e que o fiscal técnico atesta que os serviços foram prestados conforme exigido no contrato. Cabe observar que, como de praxe, não foram feitas pela Divisão de Fiscalização Administrativa-DFA/DCOS/PROAD verificações quanto à exatidão dos valores cobrados, preços unitários, medições e quantitativos, pois se entende que se trata de atribuição do fiscal técnico do contrato.</t>
  </si>
  <si>
    <t>Nome</t>
  </si>
  <si>
    <t>SIAPE</t>
  </si>
  <si>
    <t>DFA/DCOS/PROAD</t>
  </si>
  <si>
    <t>Comprovação para reserva de cargos</t>
  </si>
  <si>
    <t>Registro de admissões</t>
  </si>
  <si>
    <t>Registro de demissões</t>
  </si>
  <si>
    <t>A empresa precisa manter reservas de cargos para pessoas com deficiência ou reabilitados da Previdência Social? (Responder com "Sim" ou "Não")</t>
  </si>
  <si>
    <t>SICAF - O SICAF está presente e todas as certidões estão em dia? 
Se sim, pular para o item 4.</t>
  </si>
  <si>
    <t>Está presente a comprovação de que a empresa mantém reservas de cargos para pessoas com deficiência ou reabilitados da Previdência Social? 
(se couber)</t>
  </si>
  <si>
    <t>Existe outro benefício de acordo com a Convenção Coletiva do Trabalho e esse foi quitado no mês de referência?</t>
  </si>
  <si>
    <t>Sim</t>
  </si>
  <si>
    <t>Preencher com</t>
  </si>
  <si>
    <t>Vale Alimentação</t>
  </si>
  <si>
    <t>Vale Transporte</t>
  </si>
  <si>
    <t>Contrato</t>
  </si>
  <si>
    <t>Relatório Anual Fiscalização Administrativa</t>
  </si>
  <si>
    <t>Processos de fiscalização administrativa</t>
  </si>
  <si>
    <t>Processo</t>
  </si>
  <si>
    <t>Num Relatório</t>
  </si>
  <si>
    <t>Durante este ano foram realizados os processos de fiscalização administrativa listados</t>
  </si>
  <si>
    <t>Num</t>
  </si>
  <si>
    <t>Processo de ocorrência</t>
  </si>
  <si>
    <t>Número do termo de recebimento provisório</t>
  </si>
  <si>
    <t>Outras observações</t>
  </si>
  <si>
    <t>Informo que não ocorreram pendências neste ano ou estas foram ou estão sendo sanadas de acordo com o processo de ocorrências informado.</t>
  </si>
  <si>
    <t>Relatório Mensal Fiscalização Administrativa</t>
  </si>
  <si>
    <t>No processo de fiscalização administrativa foi verificada a documentação relativa a ao pagamento do FGTS, Previdência Social, Salários, recebimento de benefícios,</t>
  </si>
  <si>
    <t>Período</t>
  </si>
  <si>
    <t>Comprovação do Pagamento do Vale Alimentação (ou similar)</t>
  </si>
  <si>
    <t>TERMO CIRCUNSTANCIADO DE RECEBIMENTO</t>
  </si>
  <si>
    <t>CNPJ</t>
  </si>
  <si>
    <t>Comprovação de Pagamento da Previdência</t>
  </si>
  <si>
    <t>Comprovação de Pagamento do FGTS</t>
  </si>
  <si>
    <t>Comprovação de Pagamento (salário)</t>
  </si>
  <si>
    <t>Outros benefícios concedidos pela Convenção Coletiva de Trabalho (CCT), quando aplicável.
(Exmplos: auxílio maternidade, auxílio creche, plano de saúde, cesta, entre outros)</t>
  </si>
  <si>
    <t>Comprovação de pagamento
Estão presentes os comprovantes de depósito em conta bancária de cada empregado ou há contra cheque assinado pelo empregado e estes correspondem ao mês de pagamento?</t>
  </si>
  <si>
    <t>Comprovação de pagamento do vale transporte</t>
  </si>
  <si>
    <t>Comprovação de pagamento do Vale Alimentação ou Auxílio Alimentação</t>
  </si>
  <si>
    <t>Comprovação de pagamento da previdência social</t>
  </si>
  <si>
    <t>Consta declaração que NÃO houveram admissões? 
(Caso sim, ir para o item 12)</t>
  </si>
  <si>
    <t>Número do Relatório de Fiscalização Administrativa</t>
  </si>
  <si>
    <t>Período de fiscalização</t>
  </si>
  <si>
    <t>Vigência da Convenção Coletiva</t>
  </si>
  <si>
    <t>Relatório de Fiscalização Administrativa - DFA/DCOS/PROPLAN/UFES</t>
  </si>
  <si>
    <t>Checklist de Consistência de Documentos - Liberação de Pagamento</t>
  </si>
  <si>
    <t>s</t>
  </si>
  <si>
    <t>n</t>
  </si>
  <si>
    <t>Ofício solicitando os documentos</t>
  </si>
  <si>
    <t>Folha de ponto de todos os funcionários</t>
  </si>
  <si>
    <t>Folha analítica</t>
  </si>
  <si>
    <t>Comprovação de pagamento
Os empregados receberam o salário referente a categoria, incluindo os respectivos adicionais?</t>
  </si>
  <si>
    <t>Procedimento por amostragem</t>
  </si>
  <si>
    <t>Comprovação de pagamento do vale transporte
Os empregados amostrados receberam o vale transporte em valor e quantidade como estipulado pela CCT (ou similar) da categoria?</t>
  </si>
  <si>
    <t>Comprovação de pagamento do Vale Alimentação ou Auxílio Alimentação
Os empregados amostrados receberam o vale alimentação em valor e quantidade como estipulado pela CCT (ou similar) da categoria?</t>
  </si>
  <si>
    <t>Comprovação de outros benefícios que constam na CCT (ou similar)
Os empregados amostrados receberam outros benefícios contidos na CCT (ou similar) em valor e quantidade estipulados?</t>
  </si>
  <si>
    <t>Extrato do FGTS 
Foram realizados depósitos em valor e quantidade correta para cada empregado?</t>
  </si>
  <si>
    <t>Extrato da Conta do INSS
Foram realizados depósitos em valor e quantidade correta para cada empregado?</t>
  </si>
  <si>
    <t>Folha analítica de todos os funcionários</t>
  </si>
  <si>
    <t>Comprovação de pagamento
Os empregados receberam o salário referente a categoria, incluindo os respectivos adicionais? (insalubridade, adicional noturno, entre outros)</t>
  </si>
  <si>
    <t>Status/Peça</t>
  </si>
  <si>
    <t>Contradada</t>
  </si>
  <si>
    <t>Processo Originário  nº</t>
  </si>
  <si>
    <t>Processo de Acompanhamento e Fiscalização</t>
  </si>
  <si>
    <t>Processo de Pagamento nº</t>
  </si>
  <si>
    <t>Local da Prestação do Serviço</t>
  </si>
  <si>
    <t xml:space="preserve">Mês de Referência </t>
  </si>
  <si>
    <t>Quantidade de funcionários previsto no contrato</t>
  </si>
  <si>
    <t>Quantidade de funcionários contratados</t>
  </si>
  <si>
    <t>Responsável Técnico (quando for o caso)</t>
  </si>
  <si>
    <t>Nº</t>
  </si>
  <si>
    <t>Nome do Funcionário</t>
  </si>
  <si>
    <t>Carteira de Identidade nº</t>
  </si>
  <si>
    <t>CPF nº</t>
  </si>
  <si>
    <t>Cargo / Função</t>
  </si>
  <si>
    <t>Data de Admissão</t>
  </si>
  <si>
    <t>Horário de Trabalho</t>
  </si>
  <si>
    <t>Informar valor pago ao funcionário por mês(R$)</t>
  </si>
  <si>
    <t>Salário Base CCT</t>
  </si>
  <si>
    <t>Adicionais</t>
  </si>
  <si>
    <t>Noturno</t>
  </si>
  <si>
    <t>Insalubridade</t>
  </si>
  <si>
    <t>Periculosidade</t>
  </si>
  <si>
    <t>Qtde</t>
  </si>
  <si>
    <t>Valor</t>
  </si>
  <si>
    <t>Benefício 1</t>
  </si>
  <si>
    <t>Benefício 2</t>
  </si>
  <si>
    <t>INSS (Valor)</t>
  </si>
  <si>
    <t>UNIVERSIDADE FEDERAL DO ESPIRITO SANTO
PRÓ-REITORIA DE ADMINISTRAÇÃO
DIRETORIA DE CONTRATAÇÕES DE OBRAS E SERVIÇOS
DIVISÃO DE FISCALIZAÇÃO ADMINISTRATIVA</t>
  </si>
  <si>
    <t>CONTROLE DE FUNCIONÁRIOS TERCEIRIZADOS</t>
  </si>
  <si>
    <t>Benefícios previstos 
(descrever quais existem e colocar qtde e valor)</t>
  </si>
  <si>
    <t>Data de Demissão</t>
  </si>
  <si>
    <t>Hora Extra</t>
  </si>
  <si>
    <t>FGTS</t>
  </si>
  <si>
    <t>INSS</t>
  </si>
  <si>
    <t>Alíquota</t>
  </si>
  <si>
    <t>Salário (valor superior da faixa)</t>
  </si>
  <si>
    <t>Taxa Máxima (fórmula)</t>
  </si>
  <si>
    <t xml:space="preserve">Deve-se atualizar a Tabela [INSS] (disponível ao lado dessa planilha principal) ao lado de acordo com a tabela vigente. </t>
  </si>
  <si>
    <t>Programa de Controle Médico de Saúde Ocupacional - PCMSO</t>
  </si>
  <si>
    <t>Programa de Prevenção dos Riscos Ambientais - PPRA</t>
  </si>
  <si>
    <t>Parte 2 - Nas admissões (se não houver admissão, é obrigatório anexar um documento que consta que não houve admissão no período). Os itens 5 e 6 devem ser anexados apenas no 1º mês de prestação de serviços</t>
  </si>
  <si>
    <t>Programa de Controle Médico de Saúde Ocupacional - PCMSO (1° mês)</t>
  </si>
  <si>
    <t>Programa de Prevenção dos Riscos Ambientais - PPRA (1° mês)</t>
  </si>
  <si>
    <t>Comprovantes de quitação dos termos de rescisão dos contratos de trabalho</t>
  </si>
  <si>
    <t>Termos de rescisão dos contratos de trabalho dos empregados prestadores de serviço, devidamente homologados, quando exigível pelo sindicato da categoria</t>
  </si>
  <si>
    <t>Checklist de Consistência de Documentos - Liberação para Pagamento</t>
  </si>
  <si>
    <t>Nome do Servidor</t>
  </si>
  <si>
    <t>Verificar a "obs" do subitem 3, Item 5, do Anexo II - Procedimentos para pagamento de contratos MOD.</t>
  </si>
  <si>
    <t>5.4</t>
  </si>
  <si>
    <t>Comprovação do Pagamento do Vale Transporte (ou similar), com demonstrativo da contratada com informações sobre o cálculo da dedução do Vale Transporte</t>
  </si>
  <si>
    <t>Vigência do Convenção Coletiva do Trabalho, Termo Aditivo à CCT ou similar</t>
  </si>
  <si>
    <t>Informo que, conforme medição enviada pelo fiscal técnico relativo aos serviços prestados no período supracitado, foram realizados os atos de fiscalização das obrigações trabalhistas e previdenciária da empresa, sendo que seguem:</t>
  </si>
  <si>
    <r>
      <t xml:space="preserve">Informo que foram realizados os procedimentos de fiscalização administrativa, referente ao contrato e ao mês contidos no cabeçalho deste relatório. Informo que, durante o processo de fiscalização administrativa, </t>
    </r>
    <r>
      <rPr>
        <b/>
        <sz val="9"/>
        <color theme="1"/>
        <rFont val="Calibri"/>
        <family val="2"/>
        <scheme val="minor"/>
      </rPr>
      <t>não</t>
    </r>
    <r>
      <rPr>
        <sz val="9"/>
        <color theme="1"/>
        <rFont val="Calibri"/>
        <family val="2"/>
        <scheme val="minor"/>
      </rPr>
      <t xml:space="preserve"> foram encontradas pendências nas documentações dos empregados sorteados, com seus respectivos nomes presentes no ofício. Informo que finalizo o processo mensal de fiscalização administrativa e me responsabilizo a anexar este processo ao processo primário de fiscalização na data de hoje.</t>
    </r>
  </si>
  <si>
    <t>Outras Observações</t>
  </si>
  <si>
    <t>* Além dos itens já adicionados na planilha, o FGTS incide sobre: Adicional Função, Adicional Tempo de Serviço, Adicional de Transferência, Auxílio-Doença (15 dias empregador), Auxílio-Acidente, Aviso-Prévio Trabalhado, Aviso-Prévio Indenizado, Comissões, Décimo Terceiro, até 30 de novembro, Décimo Terceiro, até 20 de dezembro, Décimo Terceiro na Rescisão, Férias com 1/3 conferidas na Vigência do Contrato (e não na rescisão), Férias Dobradas, Gorjetas, Gratificações ajustadas ou contratuais, Prêmios, Repouso Semanal Remunerado (RSR), Salário-Maternidade, Salário-Paternidade e Salário in natura.</t>
  </si>
  <si>
    <t>* Se menor aprendiz, o FGTS é de 2%. (Esse valor deve ser ajustado).</t>
  </si>
  <si>
    <t>Salário (Empresa)</t>
  </si>
  <si>
    <r>
      <t>FGTS</t>
    </r>
    <r>
      <rPr>
        <b/>
        <vertAlign val="superscript"/>
        <sz val="10"/>
        <color theme="1"/>
        <rFont val="Calibri"/>
        <family val="2"/>
        <scheme val="minor"/>
      </rPr>
      <t>*</t>
    </r>
    <r>
      <rPr>
        <b/>
        <sz val="10"/>
        <color theme="1"/>
        <rFont val="Calibri"/>
        <family val="2"/>
        <scheme val="minor"/>
      </rPr>
      <t xml:space="preserve"> (Valor)</t>
    </r>
  </si>
  <si>
    <t>Encargos Sociais e Previdenciários</t>
  </si>
  <si>
    <t>Consta demonstrativo da contratada com informações sobre o cálculo da dedução do Vale Transporte, conf. Orientação Normativa SLTI n° 3/2014?</t>
  </si>
  <si>
    <t>Relativo ao Instrumento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</si>
</sst>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"/>
    <numFmt numFmtId="165" formatCode="&quot;R$&quot;\ #,##0.00"/>
    <numFmt numFmtId="166" formatCode="0.0%"/>
  </numFmts>
  <fonts count="40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2"/>
      <color theme="0"/>
      <name val="Arial"/>
      <family val="2"/>
    </font>
    <font>
      <sz val="12"/>
      <color theme="1"/>
      <name val="Times New Roman"/>
      <family val="1"/>
    </font>
    <font>
      <sz val="11"/>
      <color rgb="FF0000FF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737A7F"/>
      <name val="Pingpong-medium"/>
    </font>
    <font>
      <b/>
      <sz val="16"/>
      <color rgb="FF0000FF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1F386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indexed="9"/>
      </patternFill>
    </fill>
    <fill>
      <patternFill patternType="solid">
        <fgColor theme="6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C9C9C9"/>
      </right>
      <top/>
      <bottom style="medium">
        <color rgb="FFC9C9C9"/>
      </bottom>
      <diagonal/>
    </border>
    <border>
      <left/>
      <right/>
      <top style="medium">
        <color rgb="FFC9C9C9"/>
      </top>
      <bottom style="medium">
        <color rgb="FFC9C9C9"/>
      </bottom>
      <diagonal/>
    </border>
    <border>
      <left style="medium">
        <color rgb="FFC9C9C9"/>
      </left>
      <right style="medium">
        <color rgb="FFC9C9C9"/>
      </right>
      <top style="medium">
        <color rgb="FFC9C9C9"/>
      </top>
      <bottom style="medium">
        <color rgb="FFC9C9C9"/>
      </bottom>
      <diagonal/>
    </border>
    <border>
      <left style="medium">
        <color rgb="FFC9C9C9"/>
      </left>
      <right/>
      <top style="medium">
        <color rgb="FFC9C9C9"/>
      </top>
      <bottom style="medium">
        <color rgb="FFC9C9C9"/>
      </bottom>
      <diagonal/>
    </border>
    <border>
      <left/>
      <right style="medium">
        <color rgb="FFC9C9C9"/>
      </right>
      <top style="medium">
        <color rgb="FFC9C9C9"/>
      </top>
      <bottom style="medium">
        <color rgb="FFC9C9C9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rgb="FFC9C9C9"/>
      </left>
      <right style="medium">
        <color rgb="FFC9C9C9"/>
      </right>
      <top style="medium">
        <color rgb="FFC9C9C9"/>
      </top>
      <bottom/>
      <diagonal/>
    </border>
    <border>
      <left style="medium">
        <color rgb="FFC9C9C9"/>
      </left>
      <right style="medium">
        <color rgb="FFC9C9C9"/>
      </right>
      <top/>
      <bottom/>
      <diagonal/>
    </border>
    <border>
      <left style="medium">
        <color rgb="FFC9C9C9"/>
      </left>
      <right style="medium">
        <color rgb="FFC9C9C9"/>
      </right>
      <top/>
      <bottom style="medium">
        <color rgb="FFC9C9C9"/>
      </bottom>
      <diagonal/>
    </border>
    <border>
      <left/>
      <right style="hair">
        <color indexed="64"/>
      </right>
      <top style="medium">
        <color rgb="FFC9C9C9"/>
      </top>
      <bottom style="medium">
        <color rgb="FFC9C9C9"/>
      </bottom>
      <diagonal/>
    </border>
    <border>
      <left style="hair">
        <color indexed="64"/>
      </left>
      <right style="hair">
        <color indexed="64"/>
      </right>
      <top style="medium">
        <color rgb="FFC9C9C9"/>
      </top>
      <bottom/>
      <diagonal/>
    </border>
    <border>
      <left style="medium">
        <color rgb="FFC9C9C9"/>
      </left>
      <right style="hair">
        <color indexed="64"/>
      </right>
      <top style="medium">
        <color rgb="FFC9C9C9"/>
      </top>
      <bottom/>
      <diagonal/>
    </border>
    <border>
      <left style="medium">
        <color rgb="FFC9C9C9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7" fillId="0" borderId="0"/>
    <xf numFmtId="0" fontId="27" fillId="0" borderId="0"/>
  </cellStyleXfs>
  <cellXfs count="199">
    <xf numFmtId="0" fontId="0" fillId="0" borderId="0" xfId="0"/>
    <xf numFmtId="0" fontId="2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4" fontId="8" fillId="0" borderId="15" xfId="0" applyNumberFormat="1" applyFont="1" applyFill="1" applyBorder="1" applyAlignment="1">
      <alignment horizontal="center" vertical="center"/>
    </xf>
    <xf numFmtId="44" fontId="8" fillId="0" borderId="15" xfId="1" applyFont="1" applyFill="1" applyBorder="1" applyAlignment="1">
      <alignment horizontal="center" vertical="center"/>
    </xf>
    <xf numFmtId="0" fontId="0" fillId="0" borderId="0" xfId="0" applyFill="1"/>
    <xf numFmtId="0" fontId="9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justify" vertical="center"/>
    </xf>
    <xf numFmtId="0" fontId="11" fillId="0" borderId="14" xfId="0" applyFont="1" applyFill="1" applyBorder="1" applyAlignment="1">
      <alignment horizontal="justify" vertical="center"/>
    </xf>
    <xf numFmtId="0" fontId="10" fillId="0" borderId="14" xfId="0" applyFont="1" applyFill="1" applyBorder="1" applyAlignment="1">
      <alignment horizontal="justify" vertical="center"/>
    </xf>
    <xf numFmtId="0" fontId="10" fillId="0" borderId="14" xfId="0" applyFont="1" applyFill="1" applyBorder="1"/>
    <xf numFmtId="0" fontId="11" fillId="0" borderId="14" xfId="0" applyFont="1" applyFill="1" applyBorder="1"/>
    <xf numFmtId="0" fontId="11" fillId="0" borderId="18" xfId="0" applyFont="1" applyFill="1" applyBorder="1" applyAlignment="1">
      <alignment horizontal="justify" vertical="center"/>
    </xf>
    <xf numFmtId="0" fontId="0" fillId="0" borderId="15" xfId="0" applyBorder="1"/>
    <xf numFmtId="0" fontId="0" fillId="0" borderId="0" xfId="0" applyAlignment="1">
      <alignment horizontal="right"/>
    </xf>
    <xf numFmtId="0" fontId="15" fillId="0" borderId="14" xfId="0" applyFont="1" applyFill="1" applyBorder="1" applyAlignment="1">
      <alignment horizontal="right" vertical="center"/>
    </xf>
    <xf numFmtId="0" fontId="15" fillId="0" borderId="22" xfId="0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right" vertical="center"/>
    </xf>
    <xf numFmtId="0" fontId="9" fillId="0" borderId="14" xfId="0" applyFont="1" applyFill="1" applyBorder="1" applyAlignment="1">
      <alignment horizontal="right" vertical="center" wrapText="1"/>
    </xf>
    <xf numFmtId="0" fontId="9" fillId="0" borderId="14" xfId="0" applyFont="1" applyFill="1" applyBorder="1" applyAlignment="1">
      <alignment horizontal="right" vertical="center"/>
    </xf>
    <xf numFmtId="0" fontId="15" fillId="0" borderId="12" xfId="0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4" fontId="9" fillId="0" borderId="15" xfId="0" applyNumberFormat="1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justify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center"/>
    </xf>
    <xf numFmtId="0" fontId="0" fillId="0" borderId="0" xfId="0" applyFont="1"/>
    <xf numFmtId="0" fontId="22" fillId="3" borderId="28" xfId="0" applyFont="1" applyFill="1" applyBorder="1" applyAlignment="1">
      <alignment horizontal="justify" vertical="center" wrapText="1"/>
    </xf>
    <xf numFmtId="0" fontId="21" fillId="0" borderId="28" xfId="0" applyFont="1" applyBorder="1" applyAlignment="1">
      <alignment horizontal="justify" vertical="center" wrapText="1"/>
    </xf>
    <xf numFmtId="0" fontId="21" fillId="0" borderId="0" xfId="0" applyFont="1" applyAlignment="1">
      <alignment horizontal="justify" vertical="center"/>
    </xf>
    <xf numFmtId="0" fontId="20" fillId="5" borderId="30" xfId="0" applyFont="1" applyFill="1" applyBorder="1" applyAlignment="1">
      <alignment vertical="center" wrapText="1"/>
    </xf>
    <xf numFmtId="17" fontId="7" fillId="0" borderId="30" xfId="0" quotePrefix="1" applyNumberFormat="1" applyFont="1" applyBorder="1"/>
    <xf numFmtId="0" fontId="7" fillId="0" borderId="30" xfId="0" applyFont="1" applyBorder="1"/>
    <xf numFmtId="0" fontId="0" fillId="0" borderId="30" xfId="0" applyFont="1" applyBorder="1" applyAlignment="1">
      <alignment horizontal="center"/>
    </xf>
    <xf numFmtId="0" fontId="21" fillId="3" borderId="28" xfId="0" applyFont="1" applyFill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0" fillId="5" borderId="30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vertical="center" wrapText="1"/>
    </xf>
    <xf numFmtId="0" fontId="20" fillId="3" borderId="28" xfId="0" applyFont="1" applyFill="1" applyBorder="1" applyAlignment="1">
      <alignment horizontal="right" vertical="center" wrapText="1"/>
    </xf>
    <xf numFmtId="0" fontId="18" fillId="0" borderId="28" xfId="0" applyFont="1" applyBorder="1" applyAlignment="1">
      <alignment horizontal="right" vertical="center" wrapText="1"/>
    </xf>
    <xf numFmtId="0" fontId="16" fillId="8" borderId="15" xfId="0" applyFont="1" applyFill="1" applyBorder="1" applyAlignment="1">
      <alignment horizontal="center" vertical="center"/>
    </xf>
    <xf numFmtId="0" fontId="16" fillId="0" borderId="13" xfId="0" applyFont="1" applyFill="1" applyBorder="1" applyAlignment="1" applyProtection="1">
      <alignment horizontal="center" vertical="center"/>
      <protection locked="0"/>
    </xf>
    <xf numFmtId="0" fontId="16" fillId="0" borderId="15" xfId="0" applyFont="1" applyFill="1" applyBorder="1" applyAlignment="1" applyProtection="1">
      <alignment horizontal="center" vertical="center"/>
      <protection locked="0"/>
    </xf>
    <xf numFmtId="1" fontId="16" fillId="0" borderId="15" xfId="1" applyNumberFormat="1" applyFont="1" applyFill="1" applyBorder="1" applyAlignment="1" applyProtection="1">
      <alignment horizontal="center" vertical="center"/>
      <protection locked="0"/>
    </xf>
    <xf numFmtId="0" fontId="16" fillId="0" borderId="21" xfId="0" applyFont="1" applyFill="1" applyBorder="1" applyAlignment="1" applyProtection="1">
      <alignment horizontal="center" vertical="center"/>
      <protection locked="0"/>
    </xf>
    <xf numFmtId="0" fontId="21" fillId="0" borderId="0" xfId="0" applyFont="1"/>
    <xf numFmtId="0" fontId="21" fillId="0" borderId="0" xfId="0" applyFont="1" applyAlignment="1"/>
    <xf numFmtId="0" fontId="0" fillId="0" borderId="0" xfId="0" applyAlignment="1">
      <alignment horizontal="left" indent="3"/>
    </xf>
    <xf numFmtId="0" fontId="3" fillId="0" borderId="2" xfId="0" applyFont="1" applyBorder="1" applyAlignment="1">
      <alignment horizontal="center" vertical="center" wrapText="1"/>
    </xf>
    <xf numFmtId="0" fontId="20" fillId="5" borderId="30" xfId="0" applyFont="1" applyFill="1" applyBorder="1" applyAlignment="1">
      <alignment horizontal="center" vertical="center" wrapText="1"/>
    </xf>
    <xf numFmtId="0" fontId="20" fillId="5" borderId="3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0" fillId="0" borderId="0" xfId="0" applyFont="1"/>
    <xf numFmtId="0" fontId="0" fillId="0" borderId="0" xfId="0" applyAlignment="1">
      <alignment horizontal="center" vertical="center"/>
    </xf>
    <xf numFmtId="0" fontId="31" fillId="0" borderId="0" xfId="0" applyFont="1" applyAlignment="1">
      <alignment horizontal="left" vertical="center" wrapText="1"/>
    </xf>
    <xf numFmtId="0" fontId="17" fillId="0" borderId="0" xfId="0" applyFont="1"/>
    <xf numFmtId="0" fontId="17" fillId="0" borderId="0" xfId="0" applyFont="1" applyAlignment="1">
      <alignment horizontal="center" vertical="center" wrapText="1"/>
    </xf>
    <xf numFmtId="164" fontId="25" fillId="0" borderId="37" xfId="0" applyNumberFormat="1" applyFont="1" applyBorder="1" applyAlignment="1">
      <alignment horizontal="center" vertical="center"/>
    </xf>
    <xf numFmtId="0" fontId="0" fillId="0" borderId="37" xfId="0" applyBorder="1"/>
    <xf numFmtId="0" fontId="0" fillId="0" borderId="37" xfId="0" applyBorder="1" applyAlignment="1">
      <alignment horizontal="center" vertical="center"/>
    </xf>
    <xf numFmtId="14" fontId="0" fillId="0" borderId="37" xfId="0" applyNumberFormat="1" applyBorder="1"/>
    <xf numFmtId="20" fontId="0" fillId="0" borderId="37" xfId="0" applyNumberFormat="1" applyBorder="1"/>
    <xf numFmtId="18" fontId="0" fillId="0" borderId="37" xfId="0" applyNumberFormat="1" applyBorder="1"/>
    <xf numFmtId="0" fontId="31" fillId="0" borderId="0" xfId="0" applyFont="1" applyAlignment="1">
      <alignment vertical="center" wrapText="1"/>
    </xf>
    <xf numFmtId="0" fontId="20" fillId="5" borderId="31" xfId="0" applyFont="1" applyFill="1" applyBorder="1" applyAlignment="1">
      <alignment vertical="center" wrapText="1"/>
    </xf>
    <xf numFmtId="0" fontId="33" fillId="11" borderId="37" xfId="0" applyFont="1" applyFill="1" applyBorder="1" applyAlignment="1">
      <alignment horizontal="center" vertical="center" wrapText="1"/>
    </xf>
    <xf numFmtId="0" fontId="33" fillId="11" borderId="41" xfId="0" applyFont="1" applyFill="1" applyBorder="1" applyAlignment="1">
      <alignment horizontal="center" vertical="center" wrapText="1"/>
    </xf>
    <xf numFmtId="14" fontId="7" fillId="0" borderId="30" xfId="0" applyNumberFormat="1" applyFont="1" applyBorder="1"/>
    <xf numFmtId="165" fontId="6" fillId="0" borderId="37" xfId="1" applyNumberFormat="1" applyFont="1" applyBorder="1"/>
    <xf numFmtId="165" fontId="0" fillId="0" borderId="0" xfId="0" applyNumberFormat="1"/>
    <xf numFmtId="0" fontId="38" fillId="0" borderId="0" xfId="0" applyFont="1" applyAlignment="1">
      <alignment horizontal="left" vertical="center" indent="1"/>
    </xf>
    <xf numFmtId="165" fontId="0" fillId="14" borderId="37" xfId="0" applyNumberFormat="1" applyFont="1" applyFill="1" applyBorder="1" applyAlignment="1">
      <alignment horizontal="center"/>
    </xf>
    <xf numFmtId="165" fontId="6" fillId="14" borderId="37" xfId="2" applyNumberFormat="1" applyFont="1" applyFill="1" applyBorder="1"/>
    <xf numFmtId="165" fontId="0" fillId="14" borderId="37" xfId="0" applyNumberFormat="1" applyFill="1" applyBorder="1" applyAlignment="1">
      <alignment horizontal="center"/>
    </xf>
    <xf numFmtId="0" fontId="37" fillId="0" borderId="15" xfId="0" applyFont="1" applyBorder="1" applyAlignment="1">
      <alignment horizontal="center" vertical="center" wrapText="1"/>
    </xf>
    <xf numFmtId="166" fontId="0" fillId="0" borderId="0" xfId="0" applyNumberFormat="1"/>
    <xf numFmtId="165" fontId="17" fillId="0" borderId="0" xfId="0" applyNumberFormat="1" applyFont="1"/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7" xfId="0" applyBorder="1" applyAlignment="1">
      <alignment horizontal="left"/>
    </xf>
    <xf numFmtId="0" fontId="0" fillId="0" borderId="15" xfId="0" applyBorder="1" applyAlignment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6" xfId="0" applyFont="1" applyFill="1" applyBorder="1" applyAlignment="1" applyProtection="1">
      <alignment horizontal="left" vertical="center" wrapText="1"/>
      <protection locked="0"/>
    </xf>
    <xf numFmtId="0" fontId="8" fillId="0" borderId="17" xfId="0" applyFont="1" applyFill="1" applyBorder="1" applyAlignment="1" applyProtection="1">
      <alignment horizontal="left" vertical="center" wrapText="1"/>
      <protection locked="0"/>
    </xf>
    <xf numFmtId="0" fontId="14" fillId="0" borderId="23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0" fontId="8" fillId="0" borderId="25" xfId="0" applyFont="1" applyFill="1" applyBorder="1" applyAlignment="1" applyProtection="1">
      <alignment horizontal="center" vertical="center"/>
      <protection locked="0"/>
    </xf>
    <xf numFmtId="0" fontId="20" fillId="5" borderId="30" xfId="0" applyFont="1" applyFill="1" applyBorder="1" applyAlignment="1">
      <alignment horizontal="left" vertical="center" wrapText="1"/>
    </xf>
    <xf numFmtId="0" fontId="0" fillId="0" borderId="30" xfId="0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0" fontId="0" fillId="7" borderId="0" xfId="0" applyFont="1" applyFill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21" fillId="0" borderId="31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3" borderId="31" xfId="0" applyFont="1" applyFill="1" applyBorder="1" applyAlignment="1">
      <alignment horizontal="center" vertical="center" wrapText="1"/>
    </xf>
    <xf numFmtId="0" fontId="21" fillId="3" borderId="29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9" fillId="6" borderId="3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0" fillId="5" borderId="31" xfId="0" applyFont="1" applyFill="1" applyBorder="1" applyAlignment="1">
      <alignment horizontal="right" vertical="center" wrapText="1"/>
    </xf>
    <xf numFmtId="0" fontId="20" fillId="5" borderId="32" xfId="0" applyFont="1" applyFill="1" applyBorder="1" applyAlignment="1">
      <alignment horizontal="right" vertical="center" wrapText="1"/>
    </xf>
    <xf numFmtId="0" fontId="7" fillId="0" borderId="31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7" fillId="0" borderId="30" xfId="0" applyFont="1" applyBorder="1" applyAlignment="1">
      <alignment horizontal="center"/>
    </xf>
    <xf numFmtId="0" fontId="7" fillId="0" borderId="30" xfId="0" applyFont="1" applyBorder="1" applyAlignment="1">
      <alignment horizontal="left"/>
    </xf>
    <xf numFmtId="0" fontId="0" fillId="0" borderId="30" xfId="0" applyFont="1" applyBorder="1" applyAlignment="1">
      <alignment horizontal="left" wrapText="1"/>
    </xf>
    <xf numFmtId="0" fontId="20" fillId="4" borderId="30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 wrapText="1"/>
    </xf>
    <xf numFmtId="0" fontId="20" fillId="5" borderId="30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24" fillId="4" borderId="30" xfId="0" applyFont="1" applyFill="1" applyBorder="1" applyAlignment="1">
      <alignment horizontal="center" vertical="center" wrapText="1"/>
    </xf>
    <xf numFmtId="0" fontId="20" fillId="5" borderId="31" xfId="0" applyFont="1" applyFill="1" applyBorder="1" applyAlignment="1">
      <alignment horizontal="center" vertical="center" wrapText="1"/>
    </xf>
    <xf numFmtId="0" fontId="20" fillId="5" borderId="32" xfId="0" applyFont="1" applyFill="1" applyBorder="1" applyAlignment="1">
      <alignment horizontal="center" vertical="center" wrapText="1"/>
    </xf>
    <xf numFmtId="0" fontId="20" fillId="5" borderId="31" xfId="0" applyFont="1" applyFill="1" applyBorder="1" applyAlignment="1">
      <alignment horizontal="center" vertical="center"/>
    </xf>
    <xf numFmtId="0" fontId="20" fillId="5" borderId="32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33" fillId="2" borderId="38" xfId="0" applyFont="1" applyFill="1" applyBorder="1" applyAlignment="1">
      <alignment horizontal="center" vertical="center" wrapText="1"/>
    </xf>
    <xf numFmtId="0" fontId="33" fillId="2" borderId="40" xfId="0" applyFont="1" applyFill="1" applyBorder="1" applyAlignment="1">
      <alignment horizontal="center" vertical="center" wrapText="1"/>
    </xf>
    <xf numFmtId="0" fontId="33" fillId="11" borderId="36" xfId="0" applyFont="1" applyFill="1" applyBorder="1" applyAlignment="1">
      <alignment horizontal="center" vertical="center" wrapText="1"/>
    </xf>
    <xf numFmtId="0" fontId="33" fillId="11" borderId="41" xfId="0" applyFont="1" applyFill="1" applyBorder="1" applyAlignment="1">
      <alignment horizontal="center" vertical="center" wrapText="1"/>
    </xf>
    <xf numFmtId="0" fontId="34" fillId="12" borderId="42" xfId="0" applyFont="1" applyFill="1" applyBorder="1" applyAlignment="1">
      <alignment horizontal="left" vertical="center" wrapText="1"/>
    </xf>
    <xf numFmtId="0" fontId="34" fillId="12" borderId="43" xfId="0" applyFont="1" applyFill="1" applyBorder="1" applyAlignment="1">
      <alignment horizontal="left" vertical="center" wrapText="1"/>
    </xf>
    <xf numFmtId="0" fontId="20" fillId="5" borderId="29" xfId="0" applyFont="1" applyFill="1" applyBorder="1" applyAlignment="1">
      <alignment horizontal="center" vertical="center" wrapText="1"/>
    </xf>
    <xf numFmtId="0" fontId="20" fillId="5" borderId="47" xfId="0" applyFont="1" applyFill="1" applyBorder="1" applyAlignment="1">
      <alignment horizontal="center" vertical="center" wrapText="1"/>
    </xf>
    <xf numFmtId="0" fontId="33" fillId="11" borderId="49" xfId="0" applyFont="1" applyFill="1" applyBorder="1" applyAlignment="1">
      <alignment horizontal="center" vertical="center" wrapText="1"/>
    </xf>
    <xf numFmtId="0" fontId="33" fillId="11" borderId="50" xfId="0" applyFont="1" applyFill="1" applyBorder="1" applyAlignment="1">
      <alignment horizontal="center" vertical="center" wrapText="1"/>
    </xf>
    <xf numFmtId="0" fontId="33" fillId="11" borderId="48" xfId="0" applyFont="1" applyFill="1" applyBorder="1" applyAlignment="1">
      <alignment horizontal="center" vertical="center" wrapText="1"/>
    </xf>
    <xf numFmtId="0" fontId="32" fillId="12" borderId="38" xfId="0" applyFont="1" applyFill="1" applyBorder="1" applyAlignment="1">
      <alignment horizontal="center" vertical="center" wrapText="1"/>
    </xf>
    <xf numFmtId="0" fontId="32" fillId="12" borderId="39" xfId="0" applyFont="1" applyFill="1" applyBorder="1" applyAlignment="1">
      <alignment horizontal="center" vertical="center" wrapText="1"/>
    </xf>
    <xf numFmtId="0" fontId="32" fillId="12" borderId="40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20" fillId="5" borderId="44" xfId="0" applyFont="1" applyFill="1" applyBorder="1" applyAlignment="1">
      <alignment horizontal="center" vertical="center" wrapText="1"/>
    </xf>
    <xf numFmtId="0" fontId="20" fillId="5" borderId="45" xfId="0" applyFont="1" applyFill="1" applyBorder="1" applyAlignment="1">
      <alignment horizontal="center" vertical="center" wrapText="1"/>
    </xf>
    <xf numFmtId="0" fontId="20" fillId="5" borderId="46" xfId="0" applyFont="1" applyFill="1" applyBorder="1" applyAlignment="1">
      <alignment horizontal="center" vertical="center" wrapText="1"/>
    </xf>
    <xf numFmtId="165" fontId="0" fillId="0" borderId="16" xfId="0" applyNumberFormat="1" applyBorder="1" applyAlignment="1">
      <alignment horizontal="left"/>
    </xf>
    <xf numFmtId="165" fontId="0" fillId="0" borderId="34" xfId="0" applyNumberFormat="1" applyBorder="1" applyAlignment="1">
      <alignment horizontal="left"/>
    </xf>
    <xf numFmtId="165" fontId="0" fillId="0" borderId="51" xfId="0" applyNumberFormat="1" applyBorder="1" applyAlignment="1">
      <alignment horizontal="left"/>
    </xf>
    <xf numFmtId="0" fontId="36" fillId="0" borderId="15" xfId="0" applyFont="1" applyBorder="1" applyAlignment="1">
      <alignment horizontal="left" vertical="center" wrapText="1"/>
    </xf>
    <xf numFmtId="0" fontId="37" fillId="0" borderId="15" xfId="0" applyFont="1" applyBorder="1" applyAlignment="1">
      <alignment horizontal="center" vertical="center" wrapText="1"/>
    </xf>
    <xf numFmtId="0" fontId="28" fillId="10" borderId="35" xfId="3" applyFont="1" applyFill="1" applyBorder="1" applyAlignment="1">
      <alignment horizontal="center" vertical="center" wrapText="1"/>
    </xf>
    <xf numFmtId="0" fontId="29" fillId="13" borderId="35" xfId="4" applyFont="1" applyFill="1" applyBorder="1" applyAlignment="1">
      <alignment horizontal="center" vertical="center"/>
    </xf>
    <xf numFmtId="0" fontId="26" fillId="9" borderId="11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3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14" fontId="34" fillId="0" borderId="31" xfId="0" applyNumberFormat="1" applyFont="1" applyBorder="1" applyAlignment="1">
      <alignment horizontal="center"/>
    </xf>
    <xf numFmtId="0" fontId="34" fillId="0" borderId="32" xfId="0" applyFont="1" applyBorder="1" applyAlignment="1">
      <alignment horizontal="center"/>
    </xf>
    <xf numFmtId="0" fontId="28" fillId="10" borderId="0" xfId="3" applyFont="1" applyFill="1" applyBorder="1" applyAlignment="1">
      <alignment horizontal="center" vertical="center" wrapText="1"/>
    </xf>
    <xf numFmtId="0" fontId="29" fillId="13" borderId="0" xfId="4" applyFont="1" applyFill="1" applyBorder="1" applyAlignment="1">
      <alignment horizontal="center" vertical="center"/>
    </xf>
    <xf numFmtId="0" fontId="39" fillId="0" borderId="52" xfId="0" applyFont="1" applyBorder="1" applyAlignment="1">
      <alignment horizontal="center" vertical="center" wrapText="1"/>
    </xf>
  </cellXfs>
  <cellStyles count="5">
    <cellStyle name="Moeda" xfId="1" builtinId="4"/>
    <cellStyle name="Normal" xfId="0" builtinId="0"/>
    <cellStyle name="Normal 2 2" xfId="3"/>
    <cellStyle name="Normal 4" xfId="4"/>
    <cellStyle name="Vírgula" xfId="2" builtinId="3"/>
  </cellStyles>
  <dxfs count="10">
    <dxf>
      <font>
        <b/>
        <i val="0"/>
      </font>
      <fill>
        <patternFill>
          <bgColor rgb="FFC0000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numFmt numFmtId="165" formatCode="&quot;R$&quot;\ #,##0.00"/>
    </dxf>
    <dxf>
      <numFmt numFmtId="165" formatCode="&quot;R$&quot;\ #,##0.00"/>
    </dxf>
    <dxf>
      <numFmt numFmtId="166" formatCode="0.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1622535</xdr:colOff>
      <xdr:row>0</xdr:row>
      <xdr:rowOff>0</xdr:rowOff>
    </xdr:from>
    <xdr:to>
      <xdr:col>2</xdr:col>
      <xdr:colOff>2347748</xdr:colOff>
      <xdr:row>3</xdr:row>
      <xdr:rowOff>173421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xmlns="" id="{884A9BFE-9267-4199-B84D-F5A6066C4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71" t="-166" r="-171" b="-166"/>
        <a:stretch>
          <a:fillRect/>
        </a:stretch>
      </xdr:blipFill>
      <xdr:spPr bwMode="auto">
        <a:xfrm>
          <a:off x="3264776" y="0"/>
          <a:ext cx="725213" cy="744921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2029810</xdr:colOff>
      <xdr:row>0</xdr:row>
      <xdr:rowOff>0</xdr:rowOff>
    </xdr:from>
    <xdr:to>
      <xdr:col>2</xdr:col>
      <xdr:colOff>571499</xdr:colOff>
      <xdr:row>3</xdr:row>
      <xdr:rowOff>159626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A4D0EB0A-9FC6-41EA-BF4F-50894D3C9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8" t="-183" r="-188" b="-183"/>
        <a:stretch>
          <a:fillRect/>
        </a:stretch>
      </xdr:blipFill>
      <xdr:spPr bwMode="auto">
        <a:xfrm>
          <a:off x="1220185" y="0"/>
          <a:ext cx="570514" cy="731126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2029810</xdr:colOff>
      <xdr:row>0</xdr:row>
      <xdr:rowOff>0</xdr:rowOff>
    </xdr:from>
    <xdr:to>
      <xdr:col>2</xdr:col>
      <xdr:colOff>571499</xdr:colOff>
      <xdr:row>3</xdr:row>
      <xdr:rowOff>159626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3661C4AA-9F52-43FA-8FCA-07DCD756C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8" t="-183" r="-188" b="-183"/>
        <a:stretch>
          <a:fillRect/>
        </a:stretch>
      </xdr:blipFill>
      <xdr:spPr bwMode="auto">
        <a:xfrm>
          <a:off x="2763235" y="0"/>
          <a:ext cx="722914" cy="731126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2029810</xdr:colOff>
      <xdr:row>0</xdr:row>
      <xdr:rowOff>0</xdr:rowOff>
    </xdr:from>
    <xdr:to>
      <xdr:col>2</xdr:col>
      <xdr:colOff>571499</xdr:colOff>
      <xdr:row>3</xdr:row>
      <xdr:rowOff>159626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7CFF065D-7B37-462A-B5FD-136DE85F5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8" t="-183" r="-188" b="-183"/>
        <a:stretch>
          <a:fillRect/>
        </a:stretch>
      </xdr:blipFill>
      <xdr:spPr bwMode="auto">
        <a:xfrm>
          <a:off x="2763235" y="0"/>
          <a:ext cx="732439" cy="731126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2029810</xdr:colOff>
      <xdr:row>0</xdr:row>
      <xdr:rowOff>0</xdr:rowOff>
    </xdr:from>
    <xdr:to>
      <xdr:col>2</xdr:col>
      <xdr:colOff>571499</xdr:colOff>
      <xdr:row>3</xdr:row>
      <xdr:rowOff>159626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D6DF4EB2-582B-4558-B462-A3EC1BA04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8" t="-183" r="-188" b="-183"/>
        <a:stretch>
          <a:fillRect/>
        </a:stretch>
      </xdr:blipFill>
      <xdr:spPr bwMode="auto">
        <a:xfrm>
          <a:off x="2784190" y="0"/>
          <a:ext cx="797209" cy="708266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127000</xdr:colOff>
      <xdr:row>1</xdr:row>
      <xdr:rowOff>160655</xdr:rowOff>
    </xdr:from>
    <xdr:to>
      <xdr:col>8</xdr:col>
      <xdr:colOff>936163</xdr:colOff>
      <xdr:row>5</xdr:row>
      <xdr:rowOff>179675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E393356A-A24B-4CA9-B983-3CA823F04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8" t="-183" r="-188" b="-183"/>
        <a:stretch>
          <a:fillRect/>
        </a:stretch>
      </xdr:blipFill>
      <xdr:spPr bwMode="auto">
        <a:xfrm>
          <a:off x="11747500" y="351155"/>
          <a:ext cx="809163" cy="78102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2029810</xdr:colOff>
      <xdr:row>0</xdr:row>
      <xdr:rowOff>0</xdr:rowOff>
    </xdr:from>
    <xdr:to>
      <xdr:col>2</xdr:col>
      <xdr:colOff>571499</xdr:colOff>
      <xdr:row>3</xdr:row>
      <xdr:rowOff>159626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73A710BD-E6E4-4A59-8935-3528FB165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8" t="-183" r="-188" b="-183"/>
        <a:stretch>
          <a:fillRect/>
        </a:stretch>
      </xdr:blipFill>
      <xdr:spPr bwMode="auto">
        <a:xfrm>
          <a:off x="2784190" y="0"/>
          <a:ext cx="797209" cy="708266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INSS" displayName="INSS" ref="Z20:AB24" totalsRowShown="0">
  <autoFilter ref="Z20:AB24"/>
  <tableColumns count="3">
    <tableColumn id="1" name="Alíquota" dataDxfId="9"/>
    <tableColumn id="2" name="Salário (valor superior da faixa)" dataDxfId="8"/>
    <tableColumn id="3" name="Taxa Máxima (fórmula)" dataDxfId="7">
      <calculatedColumnFormula>(AA21-AA20)*Z21+AB20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8"/>
  <sheetViews>
    <sheetView showGridLines="0" tabSelected="1" zoomScale="115" zoomScaleNormal="115" workbookViewId="0">
      <selection activeCell="C11" sqref="C11:D11"/>
    </sheetView>
  </sheetViews>
  <sheetFormatPr defaultRowHeight="15"/>
  <cols>
    <col min="1" max="1" width="6" customWidth="1"/>
    <col min="2" max="2" width="19.85546875" style="5" customWidth="1"/>
    <col min="3" max="3" width="66.42578125" style="5" customWidth="1"/>
    <col min="4" max="4" width="11.7109375" customWidth="1"/>
  </cols>
  <sheetData>
    <row r="5" spans="1:4" ht="15.75">
      <c r="A5" s="91" t="s">
        <v>26</v>
      </c>
      <c r="B5" s="91"/>
      <c r="C5" s="91"/>
      <c r="D5" s="91"/>
    </row>
    <row r="6" spans="1:4" ht="15.75">
      <c r="A6" s="91" t="s">
        <v>27</v>
      </c>
      <c r="B6" s="91"/>
      <c r="C6" s="91"/>
      <c r="D6" s="91"/>
    </row>
    <row r="7" spans="1:4" ht="15.75">
      <c r="A7" s="91" t="s">
        <v>28</v>
      </c>
      <c r="B7" s="91"/>
      <c r="C7" s="91"/>
      <c r="D7" s="91"/>
    </row>
    <row r="8" spans="1:4" ht="15.75">
      <c r="A8" s="91" t="s">
        <v>30</v>
      </c>
      <c r="B8" s="91"/>
      <c r="C8" s="91"/>
      <c r="D8" s="91"/>
    </row>
    <row r="9" spans="1:4" ht="15.75">
      <c r="A9" s="91" t="s">
        <v>29</v>
      </c>
      <c r="B9" s="91"/>
      <c r="C9" s="91"/>
      <c r="D9" s="91"/>
    </row>
    <row r="10" spans="1:4" ht="15.75" thickBot="1"/>
    <row r="11" spans="1:4" ht="15.75" thickBot="1">
      <c r="A11" s="92" t="s">
        <v>12</v>
      </c>
      <c r="B11" s="93"/>
      <c r="C11" s="95"/>
      <c r="D11" s="96"/>
    </row>
    <row r="12" spans="1:4" ht="15.75" thickBot="1">
      <c r="A12" s="92" t="s">
        <v>13</v>
      </c>
      <c r="B12" s="93"/>
      <c r="C12" s="95"/>
      <c r="D12" s="96"/>
    </row>
    <row r="13" spans="1:4" ht="15.75" thickBot="1">
      <c r="A13" s="92" t="s">
        <v>14</v>
      </c>
      <c r="B13" s="93"/>
      <c r="C13" s="95"/>
      <c r="D13" s="96"/>
    </row>
    <row r="14" spans="1:4" ht="15.75" thickBot="1">
      <c r="A14" s="92" t="s">
        <v>15</v>
      </c>
      <c r="B14" s="93"/>
      <c r="C14" s="95"/>
      <c r="D14" s="96"/>
    </row>
    <row r="15" spans="1:4" ht="15.75" thickBot="1">
      <c r="A15" s="92" t="s">
        <v>16</v>
      </c>
      <c r="B15" s="93"/>
      <c r="C15" s="95"/>
      <c r="D15" s="96"/>
    </row>
    <row r="16" spans="1:4" ht="15.75" thickBot="1">
      <c r="A16" s="92" t="s">
        <v>17</v>
      </c>
      <c r="B16" s="93"/>
      <c r="C16" s="95"/>
      <c r="D16" s="96"/>
    </row>
    <row r="17" spans="1:4" ht="15.75" thickBot="1">
      <c r="A17" s="92" t="s">
        <v>18</v>
      </c>
      <c r="B17" s="93"/>
      <c r="C17" s="95"/>
      <c r="D17" s="96"/>
    </row>
    <row r="19" spans="1:4" ht="16.5" thickBot="1">
      <c r="A19" s="94" t="s">
        <v>11</v>
      </c>
      <c r="B19" s="94"/>
      <c r="C19" s="94"/>
      <c r="D19" s="94"/>
    </row>
    <row r="20" spans="1:4" ht="30" customHeight="1" thickBot="1">
      <c r="A20" s="2" t="s">
        <v>0</v>
      </c>
      <c r="B20" s="97" t="s">
        <v>1</v>
      </c>
      <c r="C20" s="98"/>
      <c r="D20" s="58" t="s">
        <v>2</v>
      </c>
    </row>
    <row r="21" spans="1:4" ht="15.75" thickBot="1">
      <c r="A21" s="1">
        <v>1</v>
      </c>
      <c r="B21" s="95" t="s">
        <v>3</v>
      </c>
      <c r="C21" s="96"/>
      <c r="D21" s="4">
        <v>1</v>
      </c>
    </row>
    <row r="22" spans="1:4" ht="15.75" thickBot="1">
      <c r="A22" s="1">
        <v>2</v>
      </c>
      <c r="B22" s="95" t="s">
        <v>4</v>
      </c>
      <c r="C22" s="96"/>
      <c r="D22" s="6"/>
    </row>
    <row r="23" spans="1:4" ht="15.75" thickBot="1">
      <c r="A23" s="1">
        <v>3</v>
      </c>
      <c r="B23" s="95" t="s">
        <v>5</v>
      </c>
      <c r="C23" s="96"/>
      <c r="D23" s="6"/>
    </row>
    <row r="24" spans="1:4" ht="26.25" customHeight="1" thickBot="1">
      <c r="A24" s="1">
        <v>4</v>
      </c>
      <c r="B24" s="95" t="s">
        <v>204</v>
      </c>
      <c r="C24" s="96"/>
      <c r="D24" s="6"/>
    </row>
    <row r="25" spans="1:4" ht="39" customHeight="1" thickBot="1">
      <c r="A25" s="1">
        <v>5</v>
      </c>
      <c r="B25" s="95" t="s">
        <v>280</v>
      </c>
      <c r="C25" s="96"/>
      <c r="D25" s="6"/>
    </row>
    <row r="26" spans="1:4" ht="27.75" customHeight="1" thickBot="1">
      <c r="A26" s="1">
        <v>6</v>
      </c>
      <c r="B26" s="95" t="s">
        <v>199</v>
      </c>
      <c r="C26" s="96"/>
      <c r="D26" s="6"/>
    </row>
    <row r="27" spans="1:4" ht="26.25" customHeight="1" thickBot="1">
      <c r="A27" s="1">
        <v>7</v>
      </c>
      <c r="B27" s="95" t="s">
        <v>202</v>
      </c>
      <c r="C27" s="96"/>
      <c r="D27" s="6"/>
    </row>
    <row r="28" spans="1:4" ht="26.25" customHeight="1" thickBot="1">
      <c r="A28" s="1">
        <v>8</v>
      </c>
      <c r="B28" s="95" t="s">
        <v>203</v>
      </c>
      <c r="C28" s="96"/>
      <c r="D28" s="6"/>
    </row>
    <row r="29" spans="1:4" ht="24.75" customHeight="1" thickBot="1">
      <c r="A29" s="1">
        <v>9</v>
      </c>
      <c r="B29" s="95" t="s">
        <v>25</v>
      </c>
      <c r="C29" s="96"/>
      <c r="D29" s="6"/>
    </row>
    <row r="30" spans="1:4" ht="28.9" customHeight="1" thickBot="1">
      <c r="A30" s="1">
        <v>10</v>
      </c>
      <c r="B30" s="95" t="s">
        <v>205</v>
      </c>
      <c r="C30" s="96"/>
      <c r="D30" s="6"/>
    </row>
    <row r="31" spans="1:4">
      <c r="B31" s="101"/>
      <c r="C31" s="101"/>
    </row>
    <row r="32" spans="1:4" ht="31.5" customHeight="1" thickBot="1">
      <c r="A32" s="94" t="s">
        <v>271</v>
      </c>
      <c r="B32" s="94"/>
      <c r="C32" s="94"/>
      <c r="D32" s="94"/>
    </row>
    <row r="33" spans="1:4" ht="30" customHeight="1" thickBot="1">
      <c r="A33" s="2" t="s">
        <v>0</v>
      </c>
      <c r="B33" s="97" t="s">
        <v>1</v>
      </c>
      <c r="C33" s="98"/>
      <c r="D33" s="58" t="s">
        <v>2</v>
      </c>
    </row>
    <row r="34" spans="1:4" ht="15.75" thickBot="1">
      <c r="A34" s="3">
        <v>1</v>
      </c>
      <c r="B34" s="99" t="s">
        <v>7</v>
      </c>
      <c r="C34" s="100"/>
      <c r="D34" s="6"/>
    </row>
    <row r="35" spans="1:4" ht="45.95" customHeight="1" thickBot="1">
      <c r="A35" s="3">
        <v>2</v>
      </c>
      <c r="B35" s="99" t="s">
        <v>24</v>
      </c>
      <c r="C35" s="100"/>
      <c r="D35" s="6"/>
    </row>
    <row r="36" spans="1:4" ht="31.5" customHeight="1" thickBot="1">
      <c r="A36" s="3">
        <v>3</v>
      </c>
      <c r="B36" s="99" t="s">
        <v>22</v>
      </c>
      <c r="C36" s="100"/>
      <c r="D36" s="6"/>
    </row>
    <row r="37" spans="1:4" ht="15.75" thickBot="1">
      <c r="A37" s="3" t="s">
        <v>8</v>
      </c>
      <c r="B37" s="99" t="s">
        <v>23</v>
      </c>
      <c r="C37" s="100"/>
      <c r="D37" s="6"/>
    </row>
    <row r="38" spans="1:4" ht="15.75" thickBot="1">
      <c r="A38" s="3">
        <v>5</v>
      </c>
      <c r="B38" s="99" t="s">
        <v>269</v>
      </c>
      <c r="C38" s="100"/>
      <c r="D38" s="6"/>
    </row>
    <row r="39" spans="1:4" ht="15.75" thickBot="1">
      <c r="A39" s="3">
        <v>6</v>
      </c>
      <c r="B39" s="99" t="s">
        <v>270</v>
      </c>
      <c r="C39" s="100"/>
      <c r="D39" s="6"/>
    </row>
    <row r="41" spans="1:4" ht="32.1" customHeight="1" thickBot="1">
      <c r="A41" s="94" t="s">
        <v>10</v>
      </c>
      <c r="B41" s="94"/>
      <c r="C41" s="94"/>
      <c r="D41" s="94"/>
    </row>
    <row r="42" spans="1:4" ht="30" customHeight="1" thickBot="1">
      <c r="A42" s="2" t="s">
        <v>0</v>
      </c>
      <c r="B42" s="97" t="s">
        <v>1</v>
      </c>
      <c r="C42" s="98"/>
      <c r="D42" s="58" t="s">
        <v>2</v>
      </c>
    </row>
    <row r="43" spans="1:4" ht="15.75" thickBot="1">
      <c r="A43" s="3">
        <v>1</v>
      </c>
      <c r="B43" s="99" t="s">
        <v>9</v>
      </c>
      <c r="C43" s="100"/>
      <c r="D43" s="6"/>
    </row>
    <row r="44" spans="1:4" ht="30" customHeight="1" thickBot="1">
      <c r="A44" s="3">
        <v>2</v>
      </c>
      <c r="B44" s="99" t="s">
        <v>275</v>
      </c>
      <c r="C44" s="100"/>
      <c r="D44" s="6"/>
    </row>
    <row r="45" spans="1:4" ht="30" customHeight="1" thickBot="1">
      <c r="A45" s="3">
        <v>3</v>
      </c>
      <c r="B45" s="99" t="s">
        <v>274</v>
      </c>
      <c r="C45" s="100"/>
      <c r="D45" s="6"/>
    </row>
    <row r="46" spans="1:4" ht="27.75" customHeight="1" thickBot="1">
      <c r="A46" s="3">
        <v>4</v>
      </c>
      <c r="B46" s="99" t="s">
        <v>20</v>
      </c>
      <c r="C46" s="100"/>
      <c r="D46" s="6"/>
    </row>
    <row r="47" spans="1:4" ht="30.75" customHeight="1" thickBot="1">
      <c r="A47" s="3">
        <v>5</v>
      </c>
      <c r="B47" s="99" t="s">
        <v>21</v>
      </c>
      <c r="C47" s="100"/>
      <c r="D47" s="6"/>
    </row>
    <row r="48" spans="1:4" ht="15.75" thickBot="1">
      <c r="A48" s="3">
        <v>6</v>
      </c>
      <c r="B48" s="99" t="s">
        <v>19</v>
      </c>
      <c r="C48" s="100"/>
      <c r="D48" s="6"/>
    </row>
  </sheetData>
  <mergeCells count="48">
    <mergeCell ref="A17:B17"/>
    <mergeCell ref="B48:C48"/>
    <mergeCell ref="C11:D11"/>
    <mergeCell ref="C12:D12"/>
    <mergeCell ref="C13:D13"/>
    <mergeCell ref="C14:D14"/>
    <mergeCell ref="C15:D15"/>
    <mergeCell ref="C16:D16"/>
    <mergeCell ref="C17:D17"/>
    <mergeCell ref="A11:B11"/>
    <mergeCell ref="A12:B12"/>
    <mergeCell ref="B37:C37"/>
    <mergeCell ref="B42:C42"/>
    <mergeCell ref="B43:C43"/>
    <mergeCell ref="B44:C44"/>
    <mergeCell ref="B46:C46"/>
    <mergeCell ref="B28:C28"/>
    <mergeCell ref="B29:C29"/>
    <mergeCell ref="B47:C47"/>
    <mergeCell ref="B31:C31"/>
    <mergeCell ref="B33:C33"/>
    <mergeCell ref="B34:C34"/>
    <mergeCell ref="B35:C35"/>
    <mergeCell ref="B36:C36"/>
    <mergeCell ref="B38:C38"/>
    <mergeCell ref="B39:C39"/>
    <mergeCell ref="B45:C45"/>
    <mergeCell ref="A13:B13"/>
    <mergeCell ref="A14:B14"/>
    <mergeCell ref="A15:B15"/>
    <mergeCell ref="A16:B16"/>
    <mergeCell ref="A41:D41"/>
    <mergeCell ref="A32:D32"/>
    <mergeCell ref="A19:D19"/>
    <mergeCell ref="B30:C30"/>
    <mergeCell ref="B20:C20"/>
    <mergeCell ref="B21:C21"/>
    <mergeCell ref="B22:C22"/>
    <mergeCell ref="B23:C23"/>
    <mergeCell ref="B24:C24"/>
    <mergeCell ref="B25:C25"/>
    <mergeCell ref="B26:C26"/>
    <mergeCell ref="B27:C27"/>
    <mergeCell ref="A5:D5"/>
    <mergeCell ref="A6:D6"/>
    <mergeCell ref="A7:D7"/>
    <mergeCell ref="A9:D9"/>
    <mergeCell ref="A8:D8"/>
  </mergeCells>
  <pageMargins left="0.511811024" right="0.511811024" top="0.78740157499999996" bottom="0.78740157499999996" header="0.31496062000000002" footer="0.31496062000000002"/>
  <pageSetup paperSize="9" scale="88" orientation="portrait" r:id="rId1"/>
  <rowBreaks count="1" manualBreakCount="1">
    <brk id="31" max="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zoomScaleNormal="100" zoomScaleSheetLayoutView="75" workbookViewId="0"/>
  </sheetViews>
  <sheetFormatPr defaultRowHeight="15"/>
  <cols>
    <col min="1" max="1" width="3.85546875" customWidth="1"/>
    <col min="2" max="2" width="45.42578125" customWidth="1"/>
    <col min="3" max="3" width="12.7109375" customWidth="1"/>
    <col min="4" max="4" width="21" style="65" customWidth="1"/>
    <col min="5" max="5" width="23" customWidth="1"/>
    <col min="6" max="7" width="12.7109375" customWidth="1"/>
    <col min="8" max="8" width="42.5703125" customWidth="1"/>
    <col min="9" max="9" width="16.42578125" style="81" customWidth="1"/>
    <col min="10" max="10" width="14.28515625" style="81" customWidth="1"/>
    <col min="11" max="11" width="11.85546875" style="81" bestFit="1" customWidth="1"/>
    <col min="12" max="12" width="11.85546875" style="81" customWidth="1"/>
    <col min="13" max="13" width="16" style="81" customWidth="1"/>
    <col min="14" max="14" width="17.85546875" style="81" customWidth="1"/>
    <col min="15" max="15" width="11.7109375" style="81" customWidth="1"/>
    <col min="16" max="16" width="11.28515625" style="81" customWidth="1"/>
    <col min="17" max="17" width="11.28515625" customWidth="1"/>
    <col min="21" max="22" width="10.5703125" bestFit="1" customWidth="1"/>
    <col min="26" max="26" width="10" customWidth="1"/>
    <col min="27" max="27" width="28.85546875" customWidth="1"/>
    <col min="28" max="28" width="22.42578125" customWidth="1"/>
    <col min="30" max="30" width="10.5703125" bestFit="1" customWidth="1"/>
    <col min="255" max="255" width="3.85546875" customWidth="1"/>
    <col min="256" max="256" width="45.42578125" customWidth="1"/>
    <col min="257" max="257" width="12.7109375" customWidth="1"/>
    <col min="258" max="258" width="21" customWidth="1"/>
    <col min="259" max="259" width="23" customWidth="1"/>
    <col min="260" max="260" width="12.7109375" customWidth="1"/>
    <col min="261" max="261" width="42.5703125" customWidth="1"/>
    <col min="262" max="262" width="11" customWidth="1"/>
    <col min="263" max="263" width="16.42578125" customWidth="1"/>
    <col min="264" max="264" width="14.28515625" customWidth="1"/>
    <col min="265" max="265" width="10" bestFit="1" customWidth="1"/>
    <col min="266" max="266" width="12.7109375" customWidth="1"/>
    <col min="267" max="267" width="13.5703125" customWidth="1"/>
    <col min="268" max="268" width="8.5703125" customWidth="1"/>
    <col min="269" max="269" width="11.28515625" customWidth="1"/>
    <col min="270" max="270" width="8.5703125" customWidth="1"/>
    <col min="271" max="271" width="12.42578125" customWidth="1"/>
    <col min="272" max="272" width="48.7109375" customWidth="1"/>
    <col min="511" max="511" width="3.85546875" customWidth="1"/>
    <col min="512" max="512" width="45.42578125" customWidth="1"/>
    <col min="513" max="513" width="12.7109375" customWidth="1"/>
    <col min="514" max="514" width="21" customWidth="1"/>
    <col min="515" max="515" width="23" customWidth="1"/>
    <col min="516" max="516" width="12.7109375" customWidth="1"/>
    <col min="517" max="517" width="42.5703125" customWidth="1"/>
    <col min="518" max="518" width="11" customWidth="1"/>
    <col min="519" max="519" width="16.42578125" customWidth="1"/>
    <col min="520" max="520" width="14.28515625" customWidth="1"/>
    <col min="521" max="521" width="10" bestFit="1" customWidth="1"/>
    <col min="522" max="522" width="12.7109375" customWidth="1"/>
    <col min="523" max="523" width="13.5703125" customWidth="1"/>
    <col min="524" max="524" width="8.5703125" customWidth="1"/>
    <col min="525" max="525" width="11.28515625" customWidth="1"/>
    <col min="526" max="526" width="8.5703125" customWidth="1"/>
    <col min="527" max="527" width="12.42578125" customWidth="1"/>
    <col min="528" max="528" width="48.7109375" customWidth="1"/>
    <col min="767" max="767" width="3.85546875" customWidth="1"/>
    <col min="768" max="768" width="45.42578125" customWidth="1"/>
    <col min="769" max="769" width="12.7109375" customWidth="1"/>
    <col min="770" max="770" width="21" customWidth="1"/>
    <col min="771" max="771" width="23" customWidth="1"/>
    <col min="772" max="772" width="12.7109375" customWidth="1"/>
    <col min="773" max="773" width="42.5703125" customWidth="1"/>
    <col min="774" max="774" width="11" customWidth="1"/>
    <col min="775" max="775" width="16.42578125" customWidth="1"/>
    <col min="776" max="776" width="14.28515625" customWidth="1"/>
    <col min="777" max="777" width="10" bestFit="1" customWidth="1"/>
    <col min="778" max="778" width="12.7109375" customWidth="1"/>
    <col min="779" max="779" width="13.5703125" customWidth="1"/>
    <col min="780" max="780" width="8.5703125" customWidth="1"/>
    <col min="781" max="781" width="11.28515625" customWidth="1"/>
    <col min="782" max="782" width="8.5703125" customWidth="1"/>
    <col min="783" max="783" width="12.42578125" customWidth="1"/>
    <col min="784" max="784" width="48.7109375" customWidth="1"/>
    <col min="1023" max="1023" width="3.85546875" customWidth="1"/>
    <col min="1024" max="1024" width="45.42578125" customWidth="1"/>
    <col min="1025" max="1025" width="12.7109375" customWidth="1"/>
    <col min="1026" max="1026" width="21" customWidth="1"/>
    <col min="1027" max="1027" width="23" customWidth="1"/>
    <col min="1028" max="1028" width="12.7109375" customWidth="1"/>
    <col min="1029" max="1029" width="42.5703125" customWidth="1"/>
    <col min="1030" max="1030" width="11" customWidth="1"/>
    <col min="1031" max="1031" width="16.42578125" customWidth="1"/>
    <col min="1032" max="1032" width="14.28515625" customWidth="1"/>
    <col min="1033" max="1033" width="10" bestFit="1" customWidth="1"/>
    <col min="1034" max="1034" width="12.7109375" customWidth="1"/>
    <col min="1035" max="1035" width="13.5703125" customWidth="1"/>
    <col min="1036" max="1036" width="8.5703125" customWidth="1"/>
    <col min="1037" max="1037" width="11.28515625" customWidth="1"/>
    <col min="1038" max="1038" width="8.5703125" customWidth="1"/>
    <col min="1039" max="1039" width="12.42578125" customWidth="1"/>
    <col min="1040" max="1040" width="48.7109375" customWidth="1"/>
    <col min="1279" max="1279" width="3.85546875" customWidth="1"/>
    <col min="1280" max="1280" width="45.42578125" customWidth="1"/>
    <col min="1281" max="1281" width="12.7109375" customWidth="1"/>
    <col min="1282" max="1282" width="21" customWidth="1"/>
    <col min="1283" max="1283" width="23" customWidth="1"/>
    <col min="1284" max="1284" width="12.7109375" customWidth="1"/>
    <col min="1285" max="1285" width="42.5703125" customWidth="1"/>
    <col min="1286" max="1286" width="11" customWidth="1"/>
    <col min="1287" max="1287" width="16.42578125" customWidth="1"/>
    <col min="1288" max="1288" width="14.28515625" customWidth="1"/>
    <col min="1289" max="1289" width="10" bestFit="1" customWidth="1"/>
    <col min="1290" max="1290" width="12.7109375" customWidth="1"/>
    <col min="1291" max="1291" width="13.5703125" customWidth="1"/>
    <col min="1292" max="1292" width="8.5703125" customWidth="1"/>
    <col min="1293" max="1293" width="11.28515625" customWidth="1"/>
    <col min="1294" max="1294" width="8.5703125" customWidth="1"/>
    <col min="1295" max="1295" width="12.42578125" customWidth="1"/>
    <col min="1296" max="1296" width="48.7109375" customWidth="1"/>
    <col min="1535" max="1535" width="3.85546875" customWidth="1"/>
    <col min="1536" max="1536" width="45.42578125" customWidth="1"/>
    <col min="1537" max="1537" width="12.7109375" customWidth="1"/>
    <col min="1538" max="1538" width="21" customWidth="1"/>
    <col min="1539" max="1539" width="23" customWidth="1"/>
    <col min="1540" max="1540" width="12.7109375" customWidth="1"/>
    <col min="1541" max="1541" width="42.5703125" customWidth="1"/>
    <col min="1542" max="1542" width="11" customWidth="1"/>
    <col min="1543" max="1543" width="16.42578125" customWidth="1"/>
    <col min="1544" max="1544" width="14.28515625" customWidth="1"/>
    <col min="1545" max="1545" width="10" bestFit="1" customWidth="1"/>
    <col min="1546" max="1546" width="12.7109375" customWidth="1"/>
    <col min="1547" max="1547" width="13.5703125" customWidth="1"/>
    <col min="1548" max="1548" width="8.5703125" customWidth="1"/>
    <col min="1549" max="1549" width="11.28515625" customWidth="1"/>
    <col min="1550" max="1550" width="8.5703125" customWidth="1"/>
    <col min="1551" max="1551" width="12.42578125" customWidth="1"/>
    <col min="1552" max="1552" width="48.7109375" customWidth="1"/>
    <col min="1791" max="1791" width="3.85546875" customWidth="1"/>
    <col min="1792" max="1792" width="45.42578125" customWidth="1"/>
    <col min="1793" max="1793" width="12.7109375" customWidth="1"/>
    <col min="1794" max="1794" width="21" customWidth="1"/>
    <col min="1795" max="1795" width="23" customWidth="1"/>
    <col min="1796" max="1796" width="12.7109375" customWidth="1"/>
    <col min="1797" max="1797" width="42.5703125" customWidth="1"/>
    <col min="1798" max="1798" width="11" customWidth="1"/>
    <col min="1799" max="1799" width="16.42578125" customWidth="1"/>
    <col min="1800" max="1800" width="14.28515625" customWidth="1"/>
    <col min="1801" max="1801" width="10" bestFit="1" customWidth="1"/>
    <col min="1802" max="1802" width="12.7109375" customWidth="1"/>
    <col min="1803" max="1803" width="13.5703125" customWidth="1"/>
    <col min="1804" max="1804" width="8.5703125" customWidth="1"/>
    <col min="1805" max="1805" width="11.28515625" customWidth="1"/>
    <col min="1806" max="1806" width="8.5703125" customWidth="1"/>
    <col min="1807" max="1807" width="12.42578125" customWidth="1"/>
    <col min="1808" max="1808" width="48.7109375" customWidth="1"/>
    <col min="2047" max="2047" width="3.85546875" customWidth="1"/>
    <col min="2048" max="2048" width="45.42578125" customWidth="1"/>
    <col min="2049" max="2049" width="12.7109375" customWidth="1"/>
    <col min="2050" max="2050" width="21" customWidth="1"/>
    <col min="2051" max="2051" width="23" customWidth="1"/>
    <col min="2052" max="2052" width="12.7109375" customWidth="1"/>
    <col min="2053" max="2053" width="42.5703125" customWidth="1"/>
    <col min="2054" max="2054" width="11" customWidth="1"/>
    <col min="2055" max="2055" width="16.42578125" customWidth="1"/>
    <col min="2056" max="2056" width="14.28515625" customWidth="1"/>
    <col min="2057" max="2057" width="10" bestFit="1" customWidth="1"/>
    <col min="2058" max="2058" width="12.7109375" customWidth="1"/>
    <col min="2059" max="2059" width="13.5703125" customWidth="1"/>
    <col min="2060" max="2060" width="8.5703125" customWidth="1"/>
    <col min="2061" max="2061" width="11.28515625" customWidth="1"/>
    <col min="2062" max="2062" width="8.5703125" customWidth="1"/>
    <col min="2063" max="2063" width="12.42578125" customWidth="1"/>
    <col min="2064" max="2064" width="48.7109375" customWidth="1"/>
    <col min="2303" max="2303" width="3.85546875" customWidth="1"/>
    <col min="2304" max="2304" width="45.42578125" customWidth="1"/>
    <col min="2305" max="2305" width="12.7109375" customWidth="1"/>
    <col min="2306" max="2306" width="21" customWidth="1"/>
    <col min="2307" max="2307" width="23" customWidth="1"/>
    <col min="2308" max="2308" width="12.7109375" customWidth="1"/>
    <col min="2309" max="2309" width="42.5703125" customWidth="1"/>
    <col min="2310" max="2310" width="11" customWidth="1"/>
    <col min="2311" max="2311" width="16.42578125" customWidth="1"/>
    <col min="2312" max="2312" width="14.28515625" customWidth="1"/>
    <col min="2313" max="2313" width="10" bestFit="1" customWidth="1"/>
    <col min="2314" max="2314" width="12.7109375" customWidth="1"/>
    <col min="2315" max="2315" width="13.5703125" customWidth="1"/>
    <col min="2316" max="2316" width="8.5703125" customWidth="1"/>
    <col min="2317" max="2317" width="11.28515625" customWidth="1"/>
    <col min="2318" max="2318" width="8.5703125" customWidth="1"/>
    <col min="2319" max="2319" width="12.42578125" customWidth="1"/>
    <col min="2320" max="2320" width="48.7109375" customWidth="1"/>
    <col min="2559" max="2559" width="3.85546875" customWidth="1"/>
    <col min="2560" max="2560" width="45.42578125" customWidth="1"/>
    <col min="2561" max="2561" width="12.7109375" customWidth="1"/>
    <col min="2562" max="2562" width="21" customWidth="1"/>
    <col min="2563" max="2563" width="23" customWidth="1"/>
    <col min="2564" max="2564" width="12.7109375" customWidth="1"/>
    <col min="2565" max="2565" width="42.5703125" customWidth="1"/>
    <col min="2566" max="2566" width="11" customWidth="1"/>
    <col min="2567" max="2567" width="16.42578125" customWidth="1"/>
    <col min="2568" max="2568" width="14.28515625" customWidth="1"/>
    <col min="2569" max="2569" width="10" bestFit="1" customWidth="1"/>
    <col min="2570" max="2570" width="12.7109375" customWidth="1"/>
    <col min="2571" max="2571" width="13.5703125" customWidth="1"/>
    <col min="2572" max="2572" width="8.5703125" customWidth="1"/>
    <col min="2573" max="2573" width="11.28515625" customWidth="1"/>
    <col min="2574" max="2574" width="8.5703125" customWidth="1"/>
    <col min="2575" max="2575" width="12.42578125" customWidth="1"/>
    <col min="2576" max="2576" width="48.7109375" customWidth="1"/>
    <col min="2815" max="2815" width="3.85546875" customWidth="1"/>
    <col min="2816" max="2816" width="45.42578125" customWidth="1"/>
    <col min="2817" max="2817" width="12.7109375" customWidth="1"/>
    <col min="2818" max="2818" width="21" customWidth="1"/>
    <col min="2819" max="2819" width="23" customWidth="1"/>
    <col min="2820" max="2820" width="12.7109375" customWidth="1"/>
    <col min="2821" max="2821" width="42.5703125" customWidth="1"/>
    <col min="2822" max="2822" width="11" customWidth="1"/>
    <col min="2823" max="2823" width="16.42578125" customWidth="1"/>
    <col min="2824" max="2824" width="14.28515625" customWidth="1"/>
    <col min="2825" max="2825" width="10" bestFit="1" customWidth="1"/>
    <col min="2826" max="2826" width="12.7109375" customWidth="1"/>
    <col min="2827" max="2827" width="13.5703125" customWidth="1"/>
    <col min="2828" max="2828" width="8.5703125" customWidth="1"/>
    <col min="2829" max="2829" width="11.28515625" customWidth="1"/>
    <col min="2830" max="2830" width="8.5703125" customWidth="1"/>
    <col min="2831" max="2831" width="12.42578125" customWidth="1"/>
    <col min="2832" max="2832" width="48.7109375" customWidth="1"/>
    <col min="3071" max="3071" width="3.85546875" customWidth="1"/>
    <col min="3072" max="3072" width="45.42578125" customWidth="1"/>
    <col min="3073" max="3073" width="12.7109375" customWidth="1"/>
    <col min="3074" max="3074" width="21" customWidth="1"/>
    <col min="3075" max="3075" width="23" customWidth="1"/>
    <col min="3076" max="3076" width="12.7109375" customWidth="1"/>
    <col min="3077" max="3077" width="42.5703125" customWidth="1"/>
    <col min="3078" max="3078" width="11" customWidth="1"/>
    <col min="3079" max="3079" width="16.42578125" customWidth="1"/>
    <col min="3080" max="3080" width="14.28515625" customWidth="1"/>
    <col min="3081" max="3081" width="10" bestFit="1" customWidth="1"/>
    <col min="3082" max="3082" width="12.7109375" customWidth="1"/>
    <col min="3083" max="3083" width="13.5703125" customWidth="1"/>
    <col min="3084" max="3084" width="8.5703125" customWidth="1"/>
    <col min="3085" max="3085" width="11.28515625" customWidth="1"/>
    <col min="3086" max="3086" width="8.5703125" customWidth="1"/>
    <col min="3087" max="3087" width="12.42578125" customWidth="1"/>
    <col min="3088" max="3088" width="48.7109375" customWidth="1"/>
    <col min="3327" max="3327" width="3.85546875" customWidth="1"/>
    <col min="3328" max="3328" width="45.42578125" customWidth="1"/>
    <col min="3329" max="3329" width="12.7109375" customWidth="1"/>
    <col min="3330" max="3330" width="21" customWidth="1"/>
    <col min="3331" max="3331" width="23" customWidth="1"/>
    <col min="3332" max="3332" width="12.7109375" customWidth="1"/>
    <col min="3333" max="3333" width="42.5703125" customWidth="1"/>
    <col min="3334" max="3334" width="11" customWidth="1"/>
    <col min="3335" max="3335" width="16.42578125" customWidth="1"/>
    <col min="3336" max="3336" width="14.28515625" customWidth="1"/>
    <col min="3337" max="3337" width="10" bestFit="1" customWidth="1"/>
    <col min="3338" max="3338" width="12.7109375" customWidth="1"/>
    <col min="3339" max="3339" width="13.5703125" customWidth="1"/>
    <col min="3340" max="3340" width="8.5703125" customWidth="1"/>
    <col min="3341" max="3341" width="11.28515625" customWidth="1"/>
    <col min="3342" max="3342" width="8.5703125" customWidth="1"/>
    <col min="3343" max="3343" width="12.42578125" customWidth="1"/>
    <col min="3344" max="3344" width="48.7109375" customWidth="1"/>
    <col min="3583" max="3583" width="3.85546875" customWidth="1"/>
    <col min="3584" max="3584" width="45.42578125" customWidth="1"/>
    <col min="3585" max="3585" width="12.7109375" customWidth="1"/>
    <col min="3586" max="3586" width="21" customWidth="1"/>
    <col min="3587" max="3587" width="23" customWidth="1"/>
    <col min="3588" max="3588" width="12.7109375" customWidth="1"/>
    <col min="3589" max="3589" width="42.5703125" customWidth="1"/>
    <col min="3590" max="3590" width="11" customWidth="1"/>
    <col min="3591" max="3591" width="16.42578125" customWidth="1"/>
    <col min="3592" max="3592" width="14.28515625" customWidth="1"/>
    <col min="3593" max="3593" width="10" bestFit="1" customWidth="1"/>
    <col min="3594" max="3594" width="12.7109375" customWidth="1"/>
    <col min="3595" max="3595" width="13.5703125" customWidth="1"/>
    <col min="3596" max="3596" width="8.5703125" customWidth="1"/>
    <col min="3597" max="3597" width="11.28515625" customWidth="1"/>
    <col min="3598" max="3598" width="8.5703125" customWidth="1"/>
    <col min="3599" max="3599" width="12.42578125" customWidth="1"/>
    <col min="3600" max="3600" width="48.7109375" customWidth="1"/>
    <col min="3839" max="3839" width="3.85546875" customWidth="1"/>
    <col min="3840" max="3840" width="45.42578125" customWidth="1"/>
    <col min="3841" max="3841" width="12.7109375" customWidth="1"/>
    <col min="3842" max="3842" width="21" customWidth="1"/>
    <col min="3843" max="3843" width="23" customWidth="1"/>
    <col min="3844" max="3844" width="12.7109375" customWidth="1"/>
    <col min="3845" max="3845" width="42.5703125" customWidth="1"/>
    <col min="3846" max="3846" width="11" customWidth="1"/>
    <col min="3847" max="3847" width="16.42578125" customWidth="1"/>
    <col min="3848" max="3848" width="14.28515625" customWidth="1"/>
    <col min="3849" max="3849" width="10" bestFit="1" customWidth="1"/>
    <col min="3850" max="3850" width="12.7109375" customWidth="1"/>
    <col min="3851" max="3851" width="13.5703125" customWidth="1"/>
    <col min="3852" max="3852" width="8.5703125" customWidth="1"/>
    <col min="3853" max="3853" width="11.28515625" customWidth="1"/>
    <col min="3854" max="3854" width="8.5703125" customWidth="1"/>
    <col min="3855" max="3855" width="12.42578125" customWidth="1"/>
    <col min="3856" max="3856" width="48.7109375" customWidth="1"/>
    <col min="4095" max="4095" width="3.85546875" customWidth="1"/>
    <col min="4096" max="4096" width="45.42578125" customWidth="1"/>
    <col min="4097" max="4097" width="12.7109375" customWidth="1"/>
    <col min="4098" max="4098" width="21" customWidth="1"/>
    <col min="4099" max="4099" width="23" customWidth="1"/>
    <col min="4100" max="4100" width="12.7109375" customWidth="1"/>
    <col min="4101" max="4101" width="42.5703125" customWidth="1"/>
    <col min="4102" max="4102" width="11" customWidth="1"/>
    <col min="4103" max="4103" width="16.42578125" customWidth="1"/>
    <col min="4104" max="4104" width="14.28515625" customWidth="1"/>
    <col min="4105" max="4105" width="10" bestFit="1" customWidth="1"/>
    <col min="4106" max="4106" width="12.7109375" customWidth="1"/>
    <col min="4107" max="4107" width="13.5703125" customWidth="1"/>
    <col min="4108" max="4108" width="8.5703125" customWidth="1"/>
    <col min="4109" max="4109" width="11.28515625" customWidth="1"/>
    <col min="4110" max="4110" width="8.5703125" customWidth="1"/>
    <col min="4111" max="4111" width="12.42578125" customWidth="1"/>
    <col min="4112" max="4112" width="48.7109375" customWidth="1"/>
    <col min="4351" max="4351" width="3.85546875" customWidth="1"/>
    <col min="4352" max="4352" width="45.42578125" customWidth="1"/>
    <col min="4353" max="4353" width="12.7109375" customWidth="1"/>
    <col min="4354" max="4354" width="21" customWidth="1"/>
    <col min="4355" max="4355" width="23" customWidth="1"/>
    <col min="4356" max="4356" width="12.7109375" customWidth="1"/>
    <col min="4357" max="4357" width="42.5703125" customWidth="1"/>
    <col min="4358" max="4358" width="11" customWidth="1"/>
    <col min="4359" max="4359" width="16.42578125" customWidth="1"/>
    <col min="4360" max="4360" width="14.28515625" customWidth="1"/>
    <col min="4361" max="4361" width="10" bestFit="1" customWidth="1"/>
    <col min="4362" max="4362" width="12.7109375" customWidth="1"/>
    <col min="4363" max="4363" width="13.5703125" customWidth="1"/>
    <col min="4364" max="4364" width="8.5703125" customWidth="1"/>
    <col min="4365" max="4365" width="11.28515625" customWidth="1"/>
    <col min="4366" max="4366" width="8.5703125" customWidth="1"/>
    <col min="4367" max="4367" width="12.42578125" customWidth="1"/>
    <col min="4368" max="4368" width="48.7109375" customWidth="1"/>
    <col min="4607" max="4607" width="3.85546875" customWidth="1"/>
    <col min="4608" max="4608" width="45.42578125" customWidth="1"/>
    <col min="4609" max="4609" width="12.7109375" customWidth="1"/>
    <col min="4610" max="4610" width="21" customWidth="1"/>
    <col min="4611" max="4611" width="23" customWidth="1"/>
    <col min="4612" max="4612" width="12.7109375" customWidth="1"/>
    <col min="4613" max="4613" width="42.5703125" customWidth="1"/>
    <col min="4614" max="4614" width="11" customWidth="1"/>
    <col min="4615" max="4615" width="16.42578125" customWidth="1"/>
    <col min="4616" max="4616" width="14.28515625" customWidth="1"/>
    <col min="4617" max="4617" width="10" bestFit="1" customWidth="1"/>
    <col min="4618" max="4618" width="12.7109375" customWidth="1"/>
    <col min="4619" max="4619" width="13.5703125" customWidth="1"/>
    <col min="4620" max="4620" width="8.5703125" customWidth="1"/>
    <col min="4621" max="4621" width="11.28515625" customWidth="1"/>
    <col min="4622" max="4622" width="8.5703125" customWidth="1"/>
    <col min="4623" max="4623" width="12.42578125" customWidth="1"/>
    <col min="4624" max="4624" width="48.7109375" customWidth="1"/>
    <col min="4863" max="4863" width="3.85546875" customWidth="1"/>
    <col min="4864" max="4864" width="45.42578125" customWidth="1"/>
    <col min="4865" max="4865" width="12.7109375" customWidth="1"/>
    <col min="4866" max="4866" width="21" customWidth="1"/>
    <col min="4867" max="4867" width="23" customWidth="1"/>
    <col min="4868" max="4868" width="12.7109375" customWidth="1"/>
    <col min="4869" max="4869" width="42.5703125" customWidth="1"/>
    <col min="4870" max="4870" width="11" customWidth="1"/>
    <col min="4871" max="4871" width="16.42578125" customWidth="1"/>
    <col min="4872" max="4872" width="14.28515625" customWidth="1"/>
    <col min="4873" max="4873" width="10" bestFit="1" customWidth="1"/>
    <col min="4874" max="4874" width="12.7109375" customWidth="1"/>
    <col min="4875" max="4875" width="13.5703125" customWidth="1"/>
    <col min="4876" max="4876" width="8.5703125" customWidth="1"/>
    <col min="4877" max="4877" width="11.28515625" customWidth="1"/>
    <col min="4878" max="4878" width="8.5703125" customWidth="1"/>
    <col min="4879" max="4879" width="12.42578125" customWidth="1"/>
    <col min="4880" max="4880" width="48.7109375" customWidth="1"/>
    <col min="5119" max="5119" width="3.85546875" customWidth="1"/>
    <col min="5120" max="5120" width="45.42578125" customWidth="1"/>
    <col min="5121" max="5121" width="12.7109375" customWidth="1"/>
    <col min="5122" max="5122" width="21" customWidth="1"/>
    <col min="5123" max="5123" width="23" customWidth="1"/>
    <col min="5124" max="5124" width="12.7109375" customWidth="1"/>
    <col min="5125" max="5125" width="42.5703125" customWidth="1"/>
    <col min="5126" max="5126" width="11" customWidth="1"/>
    <col min="5127" max="5127" width="16.42578125" customWidth="1"/>
    <col min="5128" max="5128" width="14.28515625" customWidth="1"/>
    <col min="5129" max="5129" width="10" bestFit="1" customWidth="1"/>
    <col min="5130" max="5130" width="12.7109375" customWidth="1"/>
    <col min="5131" max="5131" width="13.5703125" customWidth="1"/>
    <col min="5132" max="5132" width="8.5703125" customWidth="1"/>
    <col min="5133" max="5133" width="11.28515625" customWidth="1"/>
    <col min="5134" max="5134" width="8.5703125" customWidth="1"/>
    <col min="5135" max="5135" width="12.42578125" customWidth="1"/>
    <col min="5136" max="5136" width="48.7109375" customWidth="1"/>
    <col min="5375" max="5375" width="3.85546875" customWidth="1"/>
    <col min="5376" max="5376" width="45.42578125" customWidth="1"/>
    <col min="5377" max="5377" width="12.7109375" customWidth="1"/>
    <col min="5378" max="5378" width="21" customWidth="1"/>
    <col min="5379" max="5379" width="23" customWidth="1"/>
    <col min="5380" max="5380" width="12.7109375" customWidth="1"/>
    <col min="5381" max="5381" width="42.5703125" customWidth="1"/>
    <col min="5382" max="5382" width="11" customWidth="1"/>
    <col min="5383" max="5383" width="16.42578125" customWidth="1"/>
    <col min="5384" max="5384" width="14.28515625" customWidth="1"/>
    <col min="5385" max="5385" width="10" bestFit="1" customWidth="1"/>
    <col min="5386" max="5386" width="12.7109375" customWidth="1"/>
    <col min="5387" max="5387" width="13.5703125" customWidth="1"/>
    <col min="5388" max="5388" width="8.5703125" customWidth="1"/>
    <col min="5389" max="5389" width="11.28515625" customWidth="1"/>
    <col min="5390" max="5390" width="8.5703125" customWidth="1"/>
    <col min="5391" max="5391" width="12.42578125" customWidth="1"/>
    <col min="5392" max="5392" width="48.7109375" customWidth="1"/>
    <col min="5631" max="5631" width="3.85546875" customWidth="1"/>
    <col min="5632" max="5632" width="45.42578125" customWidth="1"/>
    <col min="5633" max="5633" width="12.7109375" customWidth="1"/>
    <col min="5634" max="5634" width="21" customWidth="1"/>
    <col min="5635" max="5635" width="23" customWidth="1"/>
    <col min="5636" max="5636" width="12.7109375" customWidth="1"/>
    <col min="5637" max="5637" width="42.5703125" customWidth="1"/>
    <col min="5638" max="5638" width="11" customWidth="1"/>
    <col min="5639" max="5639" width="16.42578125" customWidth="1"/>
    <col min="5640" max="5640" width="14.28515625" customWidth="1"/>
    <col min="5641" max="5641" width="10" bestFit="1" customWidth="1"/>
    <col min="5642" max="5642" width="12.7109375" customWidth="1"/>
    <col min="5643" max="5643" width="13.5703125" customWidth="1"/>
    <col min="5644" max="5644" width="8.5703125" customWidth="1"/>
    <col min="5645" max="5645" width="11.28515625" customWidth="1"/>
    <col min="5646" max="5646" width="8.5703125" customWidth="1"/>
    <col min="5647" max="5647" width="12.42578125" customWidth="1"/>
    <col min="5648" max="5648" width="48.7109375" customWidth="1"/>
    <col min="5887" max="5887" width="3.85546875" customWidth="1"/>
    <col min="5888" max="5888" width="45.42578125" customWidth="1"/>
    <col min="5889" max="5889" width="12.7109375" customWidth="1"/>
    <col min="5890" max="5890" width="21" customWidth="1"/>
    <col min="5891" max="5891" width="23" customWidth="1"/>
    <col min="5892" max="5892" width="12.7109375" customWidth="1"/>
    <col min="5893" max="5893" width="42.5703125" customWidth="1"/>
    <col min="5894" max="5894" width="11" customWidth="1"/>
    <col min="5895" max="5895" width="16.42578125" customWidth="1"/>
    <col min="5896" max="5896" width="14.28515625" customWidth="1"/>
    <col min="5897" max="5897" width="10" bestFit="1" customWidth="1"/>
    <col min="5898" max="5898" width="12.7109375" customWidth="1"/>
    <col min="5899" max="5899" width="13.5703125" customWidth="1"/>
    <col min="5900" max="5900" width="8.5703125" customWidth="1"/>
    <col min="5901" max="5901" width="11.28515625" customWidth="1"/>
    <col min="5902" max="5902" width="8.5703125" customWidth="1"/>
    <col min="5903" max="5903" width="12.42578125" customWidth="1"/>
    <col min="5904" max="5904" width="48.7109375" customWidth="1"/>
    <col min="6143" max="6143" width="3.85546875" customWidth="1"/>
    <col min="6144" max="6144" width="45.42578125" customWidth="1"/>
    <col min="6145" max="6145" width="12.7109375" customWidth="1"/>
    <col min="6146" max="6146" width="21" customWidth="1"/>
    <col min="6147" max="6147" width="23" customWidth="1"/>
    <col min="6148" max="6148" width="12.7109375" customWidth="1"/>
    <col min="6149" max="6149" width="42.5703125" customWidth="1"/>
    <col min="6150" max="6150" width="11" customWidth="1"/>
    <col min="6151" max="6151" width="16.42578125" customWidth="1"/>
    <col min="6152" max="6152" width="14.28515625" customWidth="1"/>
    <col min="6153" max="6153" width="10" bestFit="1" customWidth="1"/>
    <col min="6154" max="6154" width="12.7109375" customWidth="1"/>
    <col min="6155" max="6155" width="13.5703125" customWidth="1"/>
    <col min="6156" max="6156" width="8.5703125" customWidth="1"/>
    <col min="6157" max="6157" width="11.28515625" customWidth="1"/>
    <col min="6158" max="6158" width="8.5703125" customWidth="1"/>
    <col min="6159" max="6159" width="12.42578125" customWidth="1"/>
    <col min="6160" max="6160" width="48.7109375" customWidth="1"/>
    <col min="6399" max="6399" width="3.85546875" customWidth="1"/>
    <col min="6400" max="6400" width="45.42578125" customWidth="1"/>
    <col min="6401" max="6401" width="12.7109375" customWidth="1"/>
    <col min="6402" max="6402" width="21" customWidth="1"/>
    <col min="6403" max="6403" width="23" customWidth="1"/>
    <col min="6404" max="6404" width="12.7109375" customWidth="1"/>
    <col min="6405" max="6405" width="42.5703125" customWidth="1"/>
    <col min="6406" max="6406" width="11" customWidth="1"/>
    <col min="6407" max="6407" width="16.42578125" customWidth="1"/>
    <col min="6408" max="6408" width="14.28515625" customWidth="1"/>
    <col min="6409" max="6409" width="10" bestFit="1" customWidth="1"/>
    <col min="6410" max="6410" width="12.7109375" customWidth="1"/>
    <col min="6411" max="6411" width="13.5703125" customWidth="1"/>
    <col min="6412" max="6412" width="8.5703125" customWidth="1"/>
    <col min="6413" max="6413" width="11.28515625" customWidth="1"/>
    <col min="6414" max="6414" width="8.5703125" customWidth="1"/>
    <col min="6415" max="6415" width="12.42578125" customWidth="1"/>
    <col min="6416" max="6416" width="48.7109375" customWidth="1"/>
    <col min="6655" max="6655" width="3.85546875" customWidth="1"/>
    <col min="6656" max="6656" width="45.42578125" customWidth="1"/>
    <col min="6657" max="6657" width="12.7109375" customWidth="1"/>
    <col min="6658" max="6658" width="21" customWidth="1"/>
    <col min="6659" max="6659" width="23" customWidth="1"/>
    <col min="6660" max="6660" width="12.7109375" customWidth="1"/>
    <col min="6661" max="6661" width="42.5703125" customWidth="1"/>
    <col min="6662" max="6662" width="11" customWidth="1"/>
    <col min="6663" max="6663" width="16.42578125" customWidth="1"/>
    <col min="6664" max="6664" width="14.28515625" customWidth="1"/>
    <col min="6665" max="6665" width="10" bestFit="1" customWidth="1"/>
    <col min="6666" max="6666" width="12.7109375" customWidth="1"/>
    <col min="6667" max="6667" width="13.5703125" customWidth="1"/>
    <col min="6668" max="6668" width="8.5703125" customWidth="1"/>
    <col min="6669" max="6669" width="11.28515625" customWidth="1"/>
    <col min="6670" max="6670" width="8.5703125" customWidth="1"/>
    <col min="6671" max="6671" width="12.42578125" customWidth="1"/>
    <col min="6672" max="6672" width="48.7109375" customWidth="1"/>
    <col min="6911" max="6911" width="3.85546875" customWidth="1"/>
    <col min="6912" max="6912" width="45.42578125" customWidth="1"/>
    <col min="6913" max="6913" width="12.7109375" customWidth="1"/>
    <col min="6914" max="6914" width="21" customWidth="1"/>
    <col min="6915" max="6915" width="23" customWidth="1"/>
    <col min="6916" max="6916" width="12.7109375" customWidth="1"/>
    <col min="6917" max="6917" width="42.5703125" customWidth="1"/>
    <col min="6918" max="6918" width="11" customWidth="1"/>
    <col min="6919" max="6919" width="16.42578125" customWidth="1"/>
    <col min="6920" max="6920" width="14.28515625" customWidth="1"/>
    <col min="6921" max="6921" width="10" bestFit="1" customWidth="1"/>
    <col min="6922" max="6922" width="12.7109375" customWidth="1"/>
    <col min="6923" max="6923" width="13.5703125" customWidth="1"/>
    <col min="6924" max="6924" width="8.5703125" customWidth="1"/>
    <col min="6925" max="6925" width="11.28515625" customWidth="1"/>
    <col min="6926" max="6926" width="8.5703125" customWidth="1"/>
    <col min="6927" max="6927" width="12.42578125" customWidth="1"/>
    <col min="6928" max="6928" width="48.7109375" customWidth="1"/>
    <col min="7167" max="7167" width="3.85546875" customWidth="1"/>
    <col min="7168" max="7168" width="45.42578125" customWidth="1"/>
    <col min="7169" max="7169" width="12.7109375" customWidth="1"/>
    <col min="7170" max="7170" width="21" customWidth="1"/>
    <col min="7171" max="7171" width="23" customWidth="1"/>
    <col min="7172" max="7172" width="12.7109375" customWidth="1"/>
    <col min="7173" max="7173" width="42.5703125" customWidth="1"/>
    <col min="7174" max="7174" width="11" customWidth="1"/>
    <col min="7175" max="7175" width="16.42578125" customWidth="1"/>
    <col min="7176" max="7176" width="14.28515625" customWidth="1"/>
    <col min="7177" max="7177" width="10" bestFit="1" customWidth="1"/>
    <col min="7178" max="7178" width="12.7109375" customWidth="1"/>
    <col min="7179" max="7179" width="13.5703125" customWidth="1"/>
    <col min="7180" max="7180" width="8.5703125" customWidth="1"/>
    <col min="7181" max="7181" width="11.28515625" customWidth="1"/>
    <col min="7182" max="7182" width="8.5703125" customWidth="1"/>
    <col min="7183" max="7183" width="12.42578125" customWidth="1"/>
    <col min="7184" max="7184" width="48.7109375" customWidth="1"/>
    <col min="7423" max="7423" width="3.85546875" customWidth="1"/>
    <col min="7424" max="7424" width="45.42578125" customWidth="1"/>
    <col min="7425" max="7425" width="12.7109375" customWidth="1"/>
    <col min="7426" max="7426" width="21" customWidth="1"/>
    <col min="7427" max="7427" width="23" customWidth="1"/>
    <col min="7428" max="7428" width="12.7109375" customWidth="1"/>
    <col min="7429" max="7429" width="42.5703125" customWidth="1"/>
    <col min="7430" max="7430" width="11" customWidth="1"/>
    <col min="7431" max="7431" width="16.42578125" customWidth="1"/>
    <col min="7432" max="7432" width="14.28515625" customWidth="1"/>
    <col min="7433" max="7433" width="10" bestFit="1" customWidth="1"/>
    <col min="7434" max="7434" width="12.7109375" customWidth="1"/>
    <col min="7435" max="7435" width="13.5703125" customWidth="1"/>
    <col min="7436" max="7436" width="8.5703125" customWidth="1"/>
    <col min="7437" max="7437" width="11.28515625" customWidth="1"/>
    <col min="7438" max="7438" width="8.5703125" customWidth="1"/>
    <col min="7439" max="7439" width="12.42578125" customWidth="1"/>
    <col min="7440" max="7440" width="48.7109375" customWidth="1"/>
    <col min="7679" max="7679" width="3.85546875" customWidth="1"/>
    <col min="7680" max="7680" width="45.42578125" customWidth="1"/>
    <col min="7681" max="7681" width="12.7109375" customWidth="1"/>
    <col min="7682" max="7682" width="21" customWidth="1"/>
    <col min="7683" max="7683" width="23" customWidth="1"/>
    <col min="7684" max="7684" width="12.7109375" customWidth="1"/>
    <col min="7685" max="7685" width="42.5703125" customWidth="1"/>
    <col min="7686" max="7686" width="11" customWidth="1"/>
    <col min="7687" max="7687" width="16.42578125" customWidth="1"/>
    <col min="7688" max="7688" width="14.28515625" customWidth="1"/>
    <col min="7689" max="7689" width="10" bestFit="1" customWidth="1"/>
    <col min="7690" max="7690" width="12.7109375" customWidth="1"/>
    <col min="7691" max="7691" width="13.5703125" customWidth="1"/>
    <col min="7692" max="7692" width="8.5703125" customWidth="1"/>
    <col min="7693" max="7693" width="11.28515625" customWidth="1"/>
    <col min="7694" max="7694" width="8.5703125" customWidth="1"/>
    <col min="7695" max="7695" width="12.42578125" customWidth="1"/>
    <col min="7696" max="7696" width="48.7109375" customWidth="1"/>
    <col min="7935" max="7935" width="3.85546875" customWidth="1"/>
    <col min="7936" max="7936" width="45.42578125" customWidth="1"/>
    <col min="7937" max="7937" width="12.7109375" customWidth="1"/>
    <col min="7938" max="7938" width="21" customWidth="1"/>
    <col min="7939" max="7939" width="23" customWidth="1"/>
    <col min="7940" max="7940" width="12.7109375" customWidth="1"/>
    <col min="7941" max="7941" width="42.5703125" customWidth="1"/>
    <col min="7942" max="7942" width="11" customWidth="1"/>
    <col min="7943" max="7943" width="16.42578125" customWidth="1"/>
    <col min="7944" max="7944" width="14.28515625" customWidth="1"/>
    <col min="7945" max="7945" width="10" bestFit="1" customWidth="1"/>
    <col min="7946" max="7946" width="12.7109375" customWidth="1"/>
    <col min="7947" max="7947" width="13.5703125" customWidth="1"/>
    <col min="7948" max="7948" width="8.5703125" customWidth="1"/>
    <col min="7949" max="7949" width="11.28515625" customWidth="1"/>
    <col min="7950" max="7950" width="8.5703125" customWidth="1"/>
    <col min="7951" max="7951" width="12.42578125" customWidth="1"/>
    <col min="7952" max="7952" width="48.7109375" customWidth="1"/>
    <col min="8191" max="8191" width="3.85546875" customWidth="1"/>
    <col min="8192" max="8192" width="45.42578125" customWidth="1"/>
    <col min="8193" max="8193" width="12.7109375" customWidth="1"/>
    <col min="8194" max="8194" width="21" customWidth="1"/>
    <col min="8195" max="8195" width="23" customWidth="1"/>
    <col min="8196" max="8196" width="12.7109375" customWidth="1"/>
    <col min="8197" max="8197" width="42.5703125" customWidth="1"/>
    <col min="8198" max="8198" width="11" customWidth="1"/>
    <col min="8199" max="8199" width="16.42578125" customWidth="1"/>
    <col min="8200" max="8200" width="14.28515625" customWidth="1"/>
    <col min="8201" max="8201" width="10" bestFit="1" customWidth="1"/>
    <col min="8202" max="8202" width="12.7109375" customWidth="1"/>
    <col min="8203" max="8203" width="13.5703125" customWidth="1"/>
    <col min="8204" max="8204" width="8.5703125" customWidth="1"/>
    <col min="8205" max="8205" width="11.28515625" customWidth="1"/>
    <col min="8206" max="8206" width="8.5703125" customWidth="1"/>
    <col min="8207" max="8207" width="12.42578125" customWidth="1"/>
    <col min="8208" max="8208" width="48.7109375" customWidth="1"/>
    <col min="8447" max="8447" width="3.85546875" customWidth="1"/>
    <col min="8448" max="8448" width="45.42578125" customWidth="1"/>
    <col min="8449" max="8449" width="12.7109375" customWidth="1"/>
    <col min="8450" max="8450" width="21" customWidth="1"/>
    <col min="8451" max="8451" width="23" customWidth="1"/>
    <col min="8452" max="8452" width="12.7109375" customWidth="1"/>
    <col min="8453" max="8453" width="42.5703125" customWidth="1"/>
    <col min="8454" max="8454" width="11" customWidth="1"/>
    <col min="8455" max="8455" width="16.42578125" customWidth="1"/>
    <col min="8456" max="8456" width="14.28515625" customWidth="1"/>
    <col min="8457" max="8457" width="10" bestFit="1" customWidth="1"/>
    <col min="8458" max="8458" width="12.7109375" customWidth="1"/>
    <col min="8459" max="8459" width="13.5703125" customWidth="1"/>
    <col min="8460" max="8460" width="8.5703125" customWidth="1"/>
    <col min="8461" max="8461" width="11.28515625" customWidth="1"/>
    <col min="8462" max="8462" width="8.5703125" customWidth="1"/>
    <col min="8463" max="8463" width="12.42578125" customWidth="1"/>
    <col min="8464" max="8464" width="48.7109375" customWidth="1"/>
    <col min="8703" max="8703" width="3.85546875" customWidth="1"/>
    <col min="8704" max="8704" width="45.42578125" customWidth="1"/>
    <col min="8705" max="8705" width="12.7109375" customWidth="1"/>
    <col min="8706" max="8706" width="21" customWidth="1"/>
    <col min="8707" max="8707" width="23" customWidth="1"/>
    <col min="8708" max="8708" width="12.7109375" customWidth="1"/>
    <col min="8709" max="8709" width="42.5703125" customWidth="1"/>
    <col min="8710" max="8710" width="11" customWidth="1"/>
    <col min="8711" max="8711" width="16.42578125" customWidth="1"/>
    <col min="8712" max="8712" width="14.28515625" customWidth="1"/>
    <col min="8713" max="8713" width="10" bestFit="1" customWidth="1"/>
    <col min="8714" max="8714" width="12.7109375" customWidth="1"/>
    <col min="8715" max="8715" width="13.5703125" customWidth="1"/>
    <col min="8716" max="8716" width="8.5703125" customWidth="1"/>
    <col min="8717" max="8717" width="11.28515625" customWidth="1"/>
    <col min="8718" max="8718" width="8.5703125" customWidth="1"/>
    <col min="8719" max="8719" width="12.42578125" customWidth="1"/>
    <col min="8720" max="8720" width="48.7109375" customWidth="1"/>
    <col min="8959" max="8959" width="3.85546875" customWidth="1"/>
    <col min="8960" max="8960" width="45.42578125" customWidth="1"/>
    <col min="8961" max="8961" width="12.7109375" customWidth="1"/>
    <col min="8962" max="8962" width="21" customWidth="1"/>
    <col min="8963" max="8963" width="23" customWidth="1"/>
    <col min="8964" max="8964" width="12.7109375" customWidth="1"/>
    <col min="8965" max="8965" width="42.5703125" customWidth="1"/>
    <col min="8966" max="8966" width="11" customWidth="1"/>
    <col min="8967" max="8967" width="16.42578125" customWidth="1"/>
    <col min="8968" max="8968" width="14.28515625" customWidth="1"/>
    <col min="8969" max="8969" width="10" bestFit="1" customWidth="1"/>
    <col min="8970" max="8970" width="12.7109375" customWidth="1"/>
    <col min="8971" max="8971" width="13.5703125" customWidth="1"/>
    <col min="8972" max="8972" width="8.5703125" customWidth="1"/>
    <col min="8973" max="8973" width="11.28515625" customWidth="1"/>
    <col min="8974" max="8974" width="8.5703125" customWidth="1"/>
    <col min="8975" max="8975" width="12.42578125" customWidth="1"/>
    <col min="8976" max="8976" width="48.7109375" customWidth="1"/>
    <col min="9215" max="9215" width="3.85546875" customWidth="1"/>
    <col min="9216" max="9216" width="45.42578125" customWidth="1"/>
    <col min="9217" max="9217" width="12.7109375" customWidth="1"/>
    <col min="9218" max="9218" width="21" customWidth="1"/>
    <col min="9219" max="9219" width="23" customWidth="1"/>
    <col min="9220" max="9220" width="12.7109375" customWidth="1"/>
    <col min="9221" max="9221" width="42.5703125" customWidth="1"/>
    <col min="9222" max="9222" width="11" customWidth="1"/>
    <col min="9223" max="9223" width="16.42578125" customWidth="1"/>
    <col min="9224" max="9224" width="14.28515625" customWidth="1"/>
    <col min="9225" max="9225" width="10" bestFit="1" customWidth="1"/>
    <col min="9226" max="9226" width="12.7109375" customWidth="1"/>
    <col min="9227" max="9227" width="13.5703125" customWidth="1"/>
    <col min="9228" max="9228" width="8.5703125" customWidth="1"/>
    <col min="9229" max="9229" width="11.28515625" customWidth="1"/>
    <col min="9230" max="9230" width="8.5703125" customWidth="1"/>
    <col min="9231" max="9231" width="12.42578125" customWidth="1"/>
    <col min="9232" max="9232" width="48.7109375" customWidth="1"/>
    <col min="9471" max="9471" width="3.85546875" customWidth="1"/>
    <col min="9472" max="9472" width="45.42578125" customWidth="1"/>
    <col min="9473" max="9473" width="12.7109375" customWidth="1"/>
    <col min="9474" max="9474" width="21" customWidth="1"/>
    <col min="9475" max="9475" width="23" customWidth="1"/>
    <col min="9476" max="9476" width="12.7109375" customWidth="1"/>
    <col min="9477" max="9477" width="42.5703125" customWidth="1"/>
    <col min="9478" max="9478" width="11" customWidth="1"/>
    <col min="9479" max="9479" width="16.42578125" customWidth="1"/>
    <col min="9480" max="9480" width="14.28515625" customWidth="1"/>
    <col min="9481" max="9481" width="10" bestFit="1" customWidth="1"/>
    <col min="9482" max="9482" width="12.7109375" customWidth="1"/>
    <col min="9483" max="9483" width="13.5703125" customWidth="1"/>
    <col min="9484" max="9484" width="8.5703125" customWidth="1"/>
    <col min="9485" max="9485" width="11.28515625" customWidth="1"/>
    <col min="9486" max="9486" width="8.5703125" customWidth="1"/>
    <col min="9487" max="9487" width="12.42578125" customWidth="1"/>
    <col min="9488" max="9488" width="48.7109375" customWidth="1"/>
    <col min="9727" max="9727" width="3.85546875" customWidth="1"/>
    <col min="9728" max="9728" width="45.42578125" customWidth="1"/>
    <col min="9729" max="9729" width="12.7109375" customWidth="1"/>
    <col min="9730" max="9730" width="21" customWidth="1"/>
    <col min="9731" max="9731" width="23" customWidth="1"/>
    <col min="9732" max="9732" width="12.7109375" customWidth="1"/>
    <col min="9733" max="9733" width="42.5703125" customWidth="1"/>
    <col min="9734" max="9734" width="11" customWidth="1"/>
    <col min="9735" max="9735" width="16.42578125" customWidth="1"/>
    <col min="9736" max="9736" width="14.28515625" customWidth="1"/>
    <col min="9737" max="9737" width="10" bestFit="1" customWidth="1"/>
    <col min="9738" max="9738" width="12.7109375" customWidth="1"/>
    <col min="9739" max="9739" width="13.5703125" customWidth="1"/>
    <col min="9740" max="9740" width="8.5703125" customWidth="1"/>
    <col min="9741" max="9741" width="11.28515625" customWidth="1"/>
    <col min="9742" max="9742" width="8.5703125" customWidth="1"/>
    <col min="9743" max="9743" width="12.42578125" customWidth="1"/>
    <col min="9744" max="9744" width="48.7109375" customWidth="1"/>
    <col min="9983" max="9983" width="3.85546875" customWidth="1"/>
    <col min="9984" max="9984" width="45.42578125" customWidth="1"/>
    <col min="9985" max="9985" width="12.7109375" customWidth="1"/>
    <col min="9986" max="9986" width="21" customWidth="1"/>
    <col min="9987" max="9987" width="23" customWidth="1"/>
    <col min="9988" max="9988" width="12.7109375" customWidth="1"/>
    <col min="9989" max="9989" width="42.5703125" customWidth="1"/>
    <col min="9990" max="9990" width="11" customWidth="1"/>
    <col min="9991" max="9991" width="16.42578125" customWidth="1"/>
    <col min="9992" max="9992" width="14.28515625" customWidth="1"/>
    <col min="9993" max="9993" width="10" bestFit="1" customWidth="1"/>
    <col min="9994" max="9994" width="12.7109375" customWidth="1"/>
    <col min="9995" max="9995" width="13.5703125" customWidth="1"/>
    <col min="9996" max="9996" width="8.5703125" customWidth="1"/>
    <col min="9997" max="9997" width="11.28515625" customWidth="1"/>
    <col min="9998" max="9998" width="8.5703125" customWidth="1"/>
    <col min="9999" max="9999" width="12.42578125" customWidth="1"/>
    <col min="10000" max="10000" width="48.7109375" customWidth="1"/>
    <col min="10239" max="10239" width="3.85546875" customWidth="1"/>
    <col min="10240" max="10240" width="45.42578125" customWidth="1"/>
    <col min="10241" max="10241" width="12.7109375" customWidth="1"/>
    <col min="10242" max="10242" width="21" customWidth="1"/>
    <col min="10243" max="10243" width="23" customWidth="1"/>
    <col min="10244" max="10244" width="12.7109375" customWidth="1"/>
    <col min="10245" max="10245" width="42.5703125" customWidth="1"/>
    <col min="10246" max="10246" width="11" customWidth="1"/>
    <col min="10247" max="10247" width="16.42578125" customWidth="1"/>
    <col min="10248" max="10248" width="14.28515625" customWidth="1"/>
    <col min="10249" max="10249" width="10" bestFit="1" customWidth="1"/>
    <col min="10250" max="10250" width="12.7109375" customWidth="1"/>
    <col min="10251" max="10251" width="13.5703125" customWidth="1"/>
    <col min="10252" max="10252" width="8.5703125" customWidth="1"/>
    <col min="10253" max="10253" width="11.28515625" customWidth="1"/>
    <col min="10254" max="10254" width="8.5703125" customWidth="1"/>
    <col min="10255" max="10255" width="12.42578125" customWidth="1"/>
    <col min="10256" max="10256" width="48.7109375" customWidth="1"/>
    <col min="10495" max="10495" width="3.85546875" customWidth="1"/>
    <col min="10496" max="10496" width="45.42578125" customWidth="1"/>
    <col min="10497" max="10497" width="12.7109375" customWidth="1"/>
    <col min="10498" max="10498" width="21" customWidth="1"/>
    <col min="10499" max="10499" width="23" customWidth="1"/>
    <col min="10500" max="10500" width="12.7109375" customWidth="1"/>
    <col min="10501" max="10501" width="42.5703125" customWidth="1"/>
    <col min="10502" max="10502" width="11" customWidth="1"/>
    <col min="10503" max="10503" width="16.42578125" customWidth="1"/>
    <col min="10504" max="10504" width="14.28515625" customWidth="1"/>
    <col min="10505" max="10505" width="10" bestFit="1" customWidth="1"/>
    <col min="10506" max="10506" width="12.7109375" customWidth="1"/>
    <col min="10507" max="10507" width="13.5703125" customWidth="1"/>
    <col min="10508" max="10508" width="8.5703125" customWidth="1"/>
    <col min="10509" max="10509" width="11.28515625" customWidth="1"/>
    <col min="10510" max="10510" width="8.5703125" customWidth="1"/>
    <col min="10511" max="10511" width="12.42578125" customWidth="1"/>
    <col min="10512" max="10512" width="48.7109375" customWidth="1"/>
    <col min="10751" max="10751" width="3.85546875" customWidth="1"/>
    <col min="10752" max="10752" width="45.42578125" customWidth="1"/>
    <col min="10753" max="10753" width="12.7109375" customWidth="1"/>
    <col min="10754" max="10754" width="21" customWidth="1"/>
    <col min="10755" max="10755" width="23" customWidth="1"/>
    <col min="10756" max="10756" width="12.7109375" customWidth="1"/>
    <col min="10757" max="10757" width="42.5703125" customWidth="1"/>
    <col min="10758" max="10758" width="11" customWidth="1"/>
    <col min="10759" max="10759" width="16.42578125" customWidth="1"/>
    <col min="10760" max="10760" width="14.28515625" customWidth="1"/>
    <col min="10761" max="10761" width="10" bestFit="1" customWidth="1"/>
    <col min="10762" max="10762" width="12.7109375" customWidth="1"/>
    <col min="10763" max="10763" width="13.5703125" customWidth="1"/>
    <col min="10764" max="10764" width="8.5703125" customWidth="1"/>
    <col min="10765" max="10765" width="11.28515625" customWidth="1"/>
    <col min="10766" max="10766" width="8.5703125" customWidth="1"/>
    <col min="10767" max="10767" width="12.42578125" customWidth="1"/>
    <col min="10768" max="10768" width="48.7109375" customWidth="1"/>
    <col min="11007" max="11007" width="3.85546875" customWidth="1"/>
    <col min="11008" max="11008" width="45.42578125" customWidth="1"/>
    <col min="11009" max="11009" width="12.7109375" customWidth="1"/>
    <col min="11010" max="11010" width="21" customWidth="1"/>
    <col min="11011" max="11011" width="23" customWidth="1"/>
    <col min="11012" max="11012" width="12.7109375" customWidth="1"/>
    <col min="11013" max="11013" width="42.5703125" customWidth="1"/>
    <col min="11014" max="11014" width="11" customWidth="1"/>
    <col min="11015" max="11015" width="16.42578125" customWidth="1"/>
    <col min="11016" max="11016" width="14.28515625" customWidth="1"/>
    <col min="11017" max="11017" width="10" bestFit="1" customWidth="1"/>
    <col min="11018" max="11018" width="12.7109375" customWidth="1"/>
    <col min="11019" max="11019" width="13.5703125" customWidth="1"/>
    <col min="11020" max="11020" width="8.5703125" customWidth="1"/>
    <col min="11021" max="11021" width="11.28515625" customWidth="1"/>
    <col min="11022" max="11022" width="8.5703125" customWidth="1"/>
    <col min="11023" max="11023" width="12.42578125" customWidth="1"/>
    <col min="11024" max="11024" width="48.7109375" customWidth="1"/>
    <col min="11263" max="11263" width="3.85546875" customWidth="1"/>
    <col min="11264" max="11264" width="45.42578125" customWidth="1"/>
    <col min="11265" max="11265" width="12.7109375" customWidth="1"/>
    <col min="11266" max="11266" width="21" customWidth="1"/>
    <col min="11267" max="11267" width="23" customWidth="1"/>
    <col min="11268" max="11268" width="12.7109375" customWidth="1"/>
    <col min="11269" max="11269" width="42.5703125" customWidth="1"/>
    <col min="11270" max="11270" width="11" customWidth="1"/>
    <col min="11271" max="11271" width="16.42578125" customWidth="1"/>
    <col min="11272" max="11272" width="14.28515625" customWidth="1"/>
    <col min="11273" max="11273" width="10" bestFit="1" customWidth="1"/>
    <col min="11274" max="11274" width="12.7109375" customWidth="1"/>
    <col min="11275" max="11275" width="13.5703125" customWidth="1"/>
    <col min="11276" max="11276" width="8.5703125" customWidth="1"/>
    <col min="11277" max="11277" width="11.28515625" customWidth="1"/>
    <col min="11278" max="11278" width="8.5703125" customWidth="1"/>
    <col min="11279" max="11279" width="12.42578125" customWidth="1"/>
    <col min="11280" max="11280" width="48.7109375" customWidth="1"/>
    <col min="11519" max="11519" width="3.85546875" customWidth="1"/>
    <col min="11520" max="11520" width="45.42578125" customWidth="1"/>
    <col min="11521" max="11521" width="12.7109375" customWidth="1"/>
    <col min="11522" max="11522" width="21" customWidth="1"/>
    <col min="11523" max="11523" width="23" customWidth="1"/>
    <col min="11524" max="11524" width="12.7109375" customWidth="1"/>
    <col min="11525" max="11525" width="42.5703125" customWidth="1"/>
    <col min="11526" max="11526" width="11" customWidth="1"/>
    <col min="11527" max="11527" width="16.42578125" customWidth="1"/>
    <col min="11528" max="11528" width="14.28515625" customWidth="1"/>
    <col min="11529" max="11529" width="10" bestFit="1" customWidth="1"/>
    <col min="11530" max="11530" width="12.7109375" customWidth="1"/>
    <col min="11531" max="11531" width="13.5703125" customWidth="1"/>
    <col min="11532" max="11532" width="8.5703125" customWidth="1"/>
    <col min="11533" max="11533" width="11.28515625" customWidth="1"/>
    <col min="11534" max="11534" width="8.5703125" customWidth="1"/>
    <col min="11535" max="11535" width="12.42578125" customWidth="1"/>
    <col min="11536" max="11536" width="48.7109375" customWidth="1"/>
    <col min="11775" max="11775" width="3.85546875" customWidth="1"/>
    <col min="11776" max="11776" width="45.42578125" customWidth="1"/>
    <col min="11777" max="11777" width="12.7109375" customWidth="1"/>
    <col min="11778" max="11778" width="21" customWidth="1"/>
    <col min="11779" max="11779" width="23" customWidth="1"/>
    <col min="11780" max="11780" width="12.7109375" customWidth="1"/>
    <col min="11781" max="11781" width="42.5703125" customWidth="1"/>
    <col min="11782" max="11782" width="11" customWidth="1"/>
    <col min="11783" max="11783" width="16.42578125" customWidth="1"/>
    <col min="11784" max="11784" width="14.28515625" customWidth="1"/>
    <col min="11785" max="11785" width="10" bestFit="1" customWidth="1"/>
    <col min="11786" max="11786" width="12.7109375" customWidth="1"/>
    <col min="11787" max="11787" width="13.5703125" customWidth="1"/>
    <col min="11788" max="11788" width="8.5703125" customWidth="1"/>
    <col min="11789" max="11789" width="11.28515625" customWidth="1"/>
    <col min="11790" max="11790" width="8.5703125" customWidth="1"/>
    <col min="11791" max="11791" width="12.42578125" customWidth="1"/>
    <col min="11792" max="11792" width="48.7109375" customWidth="1"/>
    <col min="12031" max="12031" width="3.85546875" customWidth="1"/>
    <col min="12032" max="12032" width="45.42578125" customWidth="1"/>
    <col min="12033" max="12033" width="12.7109375" customWidth="1"/>
    <col min="12034" max="12034" width="21" customWidth="1"/>
    <col min="12035" max="12035" width="23" customWidth="1"/>
    <col min="12036" max="12036" width="12.7109375" customWidth="1"/>
    <col min="12037" max="12037" width="42.5703125" customWidth="1"/>
    <col min="12038" max="12038" width="11" customWidth="1"/>
    <col min="12039" max="12039" width="16.42578125" customWidth="1"/>
    <col min="12040" max="12040" width="14.28515625" customWidth="1"/>
    <col min="12041" max="12041" width="10" bestFit="1" customWidth="1"/>
    <col min="12042" max="12042" width="12.7109375" customWidth="1"/>
    <col min="12043" max="12043" width="13.5703125" customWidth="1"/>
    <col min="12044" max="12044" width="8.5703125" customWidth="1"/>
    <col min="12045" max="12045" width="11.28515625" customWidth="1"/>
    <col min="12046" max="12046" width="8.5703125" customWidth="1"/>
    <col min="12047" max="12047" width="12.42578125" customWidth="1"/>
    <col min="12048" max="12048" width="48.7109375" customWidth="1"/>
    <col min="12287" max="12287" width="3.85546875" customWidth="1"/>
    <col min="12288" max="12288" width="45.42578125" customWidth="1"/>
    <col min="12289" max="12289" width="12.7109375" customWidth="1"/>
    <col min="12290" max="12290" width="21" customWidth="1"/>
    <col min="12291" max="12291" width="23" customWidth="1"/>
    <col min="12292" max="12292" width="12.7109375" customWidth="1"/>
    <col min="12293" max="12293" width="42.5703125" customWidth="1"/>
    <col min="12294" max="12294" width="11" customWidth="1"/>
    <col min="12295" max="12295" width="16.42578125" customWidth="1"/>
    <col min="12296" max="12296" width="14.28515625" customWidth="1"/>
    <col min="12297" max="12297" width="10" bestFit="1" customWidth="1"/>
    <col min="12298" max="12298" width="12.7109375" customWidth="1"/>
    <col min="12299" max="12299" width="13.5703125" customWidth="1"/>
    <col min="12300" max="12300" width="8.5703125" customWidth="1"/>
    <col min="12301" max="12301" width="11.28515625" customWidth="1"/>
    <col min="12302" max="12302" width="8.5703125" customWidth="1"/>
    <col min="12303" max="12303" width="12.42578125" customWidth="1"/>
    <col min="12304" max="12304" width="48.7109375" customWidth="1"/>
    <col min="12543" max="12543" width="3.85546875" customWidth="1"/>
    <col min="12544" max="12544" width="45.42578125" customWidth="1"/>
    <col min="12545" max="12545" width="12.7109375" customWidth="1"/>
    <col min="12546" max="12546" width="21" customWidth="1"/>
    <col min="12547" max="12547" width="23" customWidth="1"/>
    <col min="12548" max="12548" width="12.7109375" customWidth="1"/>
    <col min="12549" max="12549" width="42.5703125" customWidth="1"/>
    <col min="12550" max="12550" width="11" customWidth="1"/>
    <col min="12551" max="12551" width="16.42578125" customWidth="1"/>
    <col min="12552" max="12552" width="14.28515625" customWidth="1"/>
    <col min="12553" max="12553" width="10" bestFit="1" customWidth="1"/>
    <col min="12554" max="12554" width="12.7109375" customWidth="1"/>
    <col min="12555" max="12555" width="13.5703125" customWidth="1"/>
    <col min="12556" max="12556" width="8.5703125" customWidth="1"/>
    <col min="12557" max="12557" width="11.28515625" customWidth="1"/>
    <col min="12558" max="12558" width="8.5703125" customWidth="1"/>
    <col min="12559" max="12559" width="12.42578125" customWidth="1"/>
    <col min="12560" max="12560" width="48.7109375" customWidth="1"/>
    <col min="12799" max="12799" width="3.85546875" customWidth="1"/>
    <col min="12800" max="12800" width="45.42578125" customWidth="1"/>
    <col min="12801" max="12801" width="12.7109375" customWidth="1"/>
    <col min="12802" max="12802" width="21" customWidth="1"/>
    <col min="12803" max="12803" width="23" customWidth="1"/>
    <col min="12804" max="12804" width="12.7109375" customWidth="1"/>
    <col min="12805" max="12805" width="42.5703125" customWidth="1"/>
    <col min="12806" max="12806" width="11" customWidth="1"/>
    <col min="12807" max="12807" width="16.42578125" customWidth="1"/>
    <col min="12808" max="12808" width="14.28515625" customWidth="1"/>
    <col min="12809" max="12809" width="10" bestFit="1" customWidth="1"/>
    <col min="12810" max="12810" width="12.7109375" customWidth="1"/>
    <col min="12811" max="12811" width="13.5703125" customWidth="1"/>
    <col min="12812" max="12812" width="8.5703125" customWidth="1"/>
    <col min="12813" max="12813" width="11.28515625" customWidth="1"/>
    <col min="12814" max="12814" width="8.5703125" customWidth="1"/>
    <col min="12815" max="12815" width="12.42578125" customWidth="1"/>
    <col min="12816" max="12816" width="48.7109375" customWidth="1"/>
    <col min="13055" max="13055" width="3.85546875" customWidth="1"/>
    <col min="13056" max="13056" width="45.42578125" customWidth="1"/>
    <col min="13057" max="13057" width="12.7109375" customWidth="1"/>
    <col min="13058" max="13058" width="21" customWidth="1"/>
    <col min="13059" max="13059" width="23" customWidth="1"/>
    <col min="13060" max="13060" width="12.7109375" customWidth="1"/>
    <col min="13061" max="13061" width="42.5703125" customWidth="1"/>
    <col min="13062" max="13062" width="11" customWidth="1"/>
    <col min="13063" max="13063" width="16.42578125" customWidth="1"/>
    <col min="13064" max="13064" width="14.28515625" customWidth="1"/>
    <col min="13065" max="13065" width="10" bestFit="1" customWidth="1"/>
    <col min="13066" max="13066" width="12.7109375" customWidth="1"/>
    <col min="13067" max="13067" width="13.5703125" customWidth="1"/>
    <col min="13068" max="13068" width="8.5703125" customWidth="1"/>
    <col min="13069" max="13069" width="11.28515625" customWidth="1"/>
    <col min="13070" max="13070" width="8.5703125" customWidth="1"/>
    <col min="13071" max="13071" width="12.42578125" customWidth="1"/>
    <col min="13072" max="13072" width="48.7109375" customWidth="1"/>
    <col min="13311" max="13311" width="3.85546875" customWidth="1"/>
    <col min="13312" max="13312" width="45.42578125" customWidth="1"/>
    <col min="13313" max="13313" width="12.7109375" customWidth="1"/>
    <col min="13314" max="13314" width="21" customWidth="1"/>
    <col min="13315" max="13315" width="23" customWidth="1"/>
    <col min="13316" max="13316" width="12.7109375" customWidth="1"/>
    <col min="13317" max="13317" width="42.5703125" customWidth="1"/>
    <col min="13318" max="13318" width="11" customWidth="1"/>
    <col min="13319" max="13319" width="16.42578125" customWidth="1"/>
    <col min="13320" max="13320" width="14.28515625" customWidth="1"/>
    <col min="13321" max="13321" width="10" bestFit="1" customWidth="1"/>
    <col min="13322" max="13322" width="12.7109375" customWidth="1"/>
    <col min="13323" max="13323" width="13.5703125" customWidth="1"/>
    <col min="13324" max="13324" width="8.5703125" customWidth="1"/>
    <col min="13325" max="13325" width="11.28515625" customWidth="1"/>
    <col min="13326" max="13326" width="8.5703125" customWidth="1"/>
    <col min="13327" max="13327" width="12.42578125" customWidth="1"/>
    <col min="13328" max="13328" width="48.7109375" customWidth="1"/>
    <col min="13567" max="13567" width="3.85546875" customWidth="1"/>
    <col min="13568" max="13568" width="45.42578125" customWidth="1"/>
    <col min="13569" max="13569" width="12.7109375" customWidth="1"/>
    <col min="13570" max="13570" width="21" customWidth="1"/>
    <col min="13571" max="13571" width="23" customWidth="1"/>
    <col min="13572" max="13572" width="12.7109375" customWidth="1"/>
    <col min="13573" max="13573" width="42.5703125" customWidth="1"/>
    <col min="13574" max="13574" width="11" customWidth="1"/>
    <col min="13575" max="13575" width="16.42578125" customWidth="1"/>
    <col min="13576" max="13576" width="14.28515625" customWidth="1"/>
    <col min="13577" max="13577" width="10" bestFit="1" customWidth="1"/>
    <col min="13578" max="13578" width="12.7109375" customWidth="1"/>
    <col min="13579" max="13579" width="13.5703125" customWidth="1"/>
    <col min="13580" max="13580" width="8.5703125" customWidth="1"/>
    <col min="13581" max="13581" width="11.28515625" customWidth="1"/>
    <col min="13582" max="13582" width="8.5703125" customWidth="1"/>
    <col min="13583" max="13583" width="12.42578125" customWidth="1"/>
    <col min="13584" max="13584" width="48.7109375" customWidth="1"/>
    <col min="13823" max="13823" width="3.85546875" customWidth="1"/>
    <col min="13824" max="13824" width="45.42578125" customWidth="1"/>
    <col min="13825" max="13825" width="12.7109375" customWidth="1"/>
    <col min="13826" max="13826" width="21" customWidth="1"/>
    <col min="13827" max="13827" width="23" customWidth="1"/>
    <col min="13828" max="13828" width="12.7109375" customWidth="1"/>
    <col min="13829" max="13829" width="42.5703125" customWidth="1"/>
    <col min="13830" max="13830" width="11" customWidth="1"/>
    <col min="13831" max="13831" width="16.42578125" customWidth="1"/>
    <col min="13832" max="13832" width="14.28515625" customWidth="1"/>
    <col min="13833" max="13833" width="10" bestFit="1" customWidth="1"/>
    <col min="13834" max="13834" width="12.7109375" customWidth="1"/>
    <col min="13835" max="13835" width="13.5703125" customWidth="1"/>
    <col min="13836" max="13836" width="8.5703125" customWidth="1"/>
    <col min="13837" max="13837" width="11.28515625" customWidth="1"/>
    <col min="13838" max="13838" width="8.5703125" customWidth="1"/>
    <col min="13839" max="13839" width="12.42578125" customWidth="1"/>
    <col min="13840" max="13840" width="48.7109375" customWidth="1"/>
    <col min="14079" max="14079" width="3.85546875" customWidth="1"/>
    <col min="14080" max="14080" width="45.42578125" customWidth="1"/>
    <col min="14081" max="14081" width="12.7109375" customWidth="1"/>
    <col min="14082" max="14082" width="21" customWidth="1"/>
    <col min="14083" max="14083" width="23" customWidth="1"/>
    <col min="14084" max="14084" width="12.7109375" customWidth="1"/>
    <col min="14085" max="14085" width="42.5703125" customWidth="1"/>
    <col min="14086" max="14086" width="11" customWidth="1"/>
    <col min="14087" max="14087" width="16.42578125" customWidth="1"/>
    <col min="14088" max="14088" width="14.28515625" customWidth="1"/>
    <col min="14089" max="14089" width="10" bestFit="1" customWidth="1"/>
    <col min="14090" max="14090" width="12.7109375" customWidth="1"/>
    <col min="14091" max="14091" width="13.5703125" customWidth="1"/>
    <col min="14092" max="14092" width="8.5703125" customWidth="1"/>
    <col min="14093" max="14093" width="11.28515625" customWidth="1"/>
    <col min="14094" max="14094" width="8.5703125" customWidth="1"/>
    <col min="14095" max="14095" width="12.42578125" customWidth="1"/>
    <col min="14096" max="14096" width="48.7109375" customWidth="1"/>
    <col min="14335" max="14335" width="3.85546875" customWidth="1"/>
    <col min="14336" max="14336" width="45.42578125" customWidth="1"/>
    <col min="14337" max="14337" width="12.7109375" customWidth="1"/>
    <col min="14338" max="14338" width="21" customWidth="1"/>
    <col min="14339" max="14339" width="23" customWidth="1"/>
    <col min="14340" max="14340" width="12.7109375" customWidth="1"/>
    <col min="14341" max="14341" width="42.5703125" customWidth="1"/>
    <col min="14342" max="14342" width="11" customWidth="1"/>
    <col min="14343" max="14343" width="16.42578125" customWidth="1"/>
    <col min="14344" max="14344" width="14.28515625" customWidth="1"/>
    <col min="14345" max="14345" width="10" bestFit="1" customWidth="1"/>
    <col min="14346" max="14346" width="12.7109375" customWidth="1"/>
    <col min="14347" max="14347" width="13.5703125" customWidth="1"/>
    <col min="14348" max="14348" width="8.5703125" customWidth="1"/>
    <col min="14349" max="14349" width="11.28515625" customWidth="1"/>
    <col min="14350" max="14350" width="8.5703125" customWidth="1"/>
    <col min="14351" max="14351" width="12.42578125" customWidth="1"/>
    <col min="14352" max="14352" width="48.7109375" customWidth="1"/>
    <col min="14591" max="14591" width="3.85546875" customWidth="1"/>
    <col min="14592" max="14592" width="45.42578125" customWidth="1"/>
    <col min="14593" max="14593" width="12.7109375" customWidth="1"/>
    <col min="14594" max="14594" width="21" customWidth="1"/>
    <col min="14595" max="14595" width="23" customWidth="1"/>
    <col min="14596" max="14596" width="12.7109375" customWidth="1"/>
    <col min="14597" max="14597" width="42.5703125" customWidth="1"/>
    <col min="14598" max="14598" width="11" customWidth="1"/>
    <col min="14599" max="14599" width="16.42578125" customWidth="1"/>
    <col min="14600" max="14600" width="14.28515625" customWidth="1"/>
    <col min="14601" max="14601" width="10" bestFit="1" customWidth="1"/>
    <col min="14602" max="14602" width="12.7109375" customWidth="1"/>
    <col min="14603" max="14603" width="13.5703125" customWidth="1"/>
    <col min="14604" max="14604" width="8.5703125" customWidth="1"/>
    <col min="14605" max="14605" width="11.28515625" customWidth="1"/>
    <col min="14606" max="14606" width="8.5703125" customWidth="1"/>
    <col min="14607" max="14607" width="12.42578125" customWidth="1"/>
    <col min="14608" max="14608" width="48.7109375" customWidth="1"/>
    <col min="14847" max="14847" width="3.85546875" customWidth="1"/>
    <col min="14848" max="14848" width="45.42578125" customWidth="1"/>
    <col min="14849" max="14849" width="12.7109375" customWidth="1"/>
    <col min="14850" max="14850" width="21" customWidth="1"/>
    <col min="14851" max="14851" width="23" customWidth="1"/>
    <col min="14852" max="14852" width="12.7109375" customWidth="1"/>
    <col min="14853" max="14853" width="42.5703125" customWidth="1"/>
    <col min="14854" max="14854" width="11" customWidth="1"/>
    <col min="14855" max="14855" width="16.42578125" customWidth="1"/>
    <col min="14856" max="14856" width="14.28515625" customWidth="1"/>
    <col min="14857" max="14857" width="10" bestFit="1" customWidth="1"/>
    <col min="14858" max="14858" width="12.7109375" customWidth="1"/>
    <col min="14859" max="14859" width="13.5703125" customWidth="1"/>
    <col min="14860" max="14860" width="8.5703125" customWidth="1"/>
    <col min="14861" max="14861" width="11.28515625" customWidth="1"/>
    <col min="14862" max="14862" width="8.5703125" customWidth="1"/>
    <col min="14863" max="14863" width="12.42578125" customWidth="1"/>
    <col min="14864" max="14864" width="48.7109375" customWidth="1"/>
    <col min="15103" max="15103" width="3.85546875" customWidth="1"/>
    <col min="15104" max="15104" width="45.42578125" customWidth="1"/>
    <col min="15105" max="15105" width="12.7109375" customWidth="1"/>
    <col min="15106" max="15106" width="21" customWidth="1"/>
    <col min="15107" max="15107" width="23" customWidth="1"/>
    <col min="15108" max="15108" width="12.7109375" customWidth="1"/>
    <col min="15109" max="15109" width="42.5703125" customWidth="1"/>
    <col min="15110" max="15110" width="11" customWidth="1"/>
    <col min="15111" max="15111" width="16.42578125" customWidth="1"/>
    <col min="15112" max="15112" width="14.28515625" customWidth="1"/>
    <col min="15113" max="15113" width="10" bestFit="1" customWidth="1"/>
    <col min="15114" max="15114" width="12.7109375" customWidth="1"/>
    <col min="15115" max="15115" width="13.5703125" customWidth="1"/>
    <col min="15116" max="15116" width="8.5703125" customWidth="1"/>
    <col min="15117" max="15117" width="11.28515625" customWidth="1"/>
    <col min="15118" max="15118" width="8.5703125" customWidth="1"/>
    <col min="15119" max="15119" width="12.42578125" customWidth="1"/>
    <col min="15120" max="15120" width="48.7109375" customWidth="1"/>
    <col min="15359" max="15359" width="3.85546875" customWidth="1"/>
    <col min="15360" max="15360" width="45.42578125" customWidth="1"/>
    <col min="15361" max="15361" width="12.7109375" customWidth="1"/>
    <col min="15362" max="15362" width="21" customWidth="1"/>
    <col min="15363" max="15363" width="23" customWidth="1"/>
    <col min="15364" max="15364" width="12.7109375" customWidth="1"/>
    <col min="15365" max="15365" width="42.5703125" customWidth="1"/>
    <col min="15366" max="15366" width="11" customWidth="1"/>
    <col min="15367" max="15367" width="16.42578125" customWidth="1"/>
    <col min="15368" max="15368" width="14.28515625" customWidth="1"/>
    <col min="15369" max="15369" width="10" bestFit="1" customWidth="1"/>
    <col min="15370" max="15370" width="12.7109375" customWidth="1"/>
    <col min="15371" max="15371" width="13.5703125" customWidth="1"/>
    <col min="15372" max="15372" width="8.5703125" customWidth="1"/>
    <col min="15373" max="15373" width="11.28515625" customWidth="1"/>
    <col min="15374" max="15374" width="8.5703125" customWidth="1"/>
    <col min="15375" max="15375" width="12.42578125" customWidth="1"/>
    <col min="15376" max="15376" width="48.7109375" customWidth="1"/>
    <col min="15615" max="15615" width="3.85546875" customWidth="1"/>
    <col min="15616" max="15616" width="45.42578125" customWidth="1"/>
    <col min="15617" max="15617" width="12.7109375" customWidth="1"/>
    <col min="15618" max="15618" width="21" customWidth="1"/>
    <col min="15619" max="15619" width="23" customWidth="1"/>
    <col min="15620" max="15620" width="12.7109375" customWidth="1"/>
    <col min="15621" max="15621" width="42.5703125" customWidth="1"/>
    <col min="15622" max="15622" width="11" customWidth="1"/>
    <col min="15623" max="15623" width="16.42578125" customWidth="1"/>
    <col min="15624" max="15624" width="14.28515625" customWidth="1"/>
    <col min="15625" max="15625" width="10" bestFit="1" customWidth="1"/>
    <col min="15626" max="15626" width="12.7109375" customWidth="1"/>
    <col min="15627" max="15627" width="13.5703125" customWidth="1"/>
    <col min="15628" max="15628" width="8.5703125" customWidth="1"/>
    <col min="15629" max="15629" width="11.28515625" customWidth="1"/>
    <col min="15630" max="15630" width="8.5703125" customWidth="1"/>
    <col min="15631" max="15631" width="12.42578125" customWidth="1"/>
    <col min="15632" max="15632" width="48.7109375" customWidth="1"/>
    <col min="15871" max="15871" width="3.85546875" customWidth="1"/>
    <col min="15872" max="15872" width="45.42578125" customWidth="1"/>
    <col min="15873" max="15873" width="12.7109375" customWidth="1"/>
    <col min="15874" max="15874" width="21" customWidth="1"/>
    <col min="15875" max="15875" width="23" customWidth="1"/>
    <col min="15876" max="15876" width="12.7109375" customWidth="1"/>
    <col min="15877" max="15877" width="42.5703125" customWidth="1"/>
    <col min="15878" max="15878" width="11" customWidth="1"/>
    <col min="15879" max="15879" width="16.42578125" customWidth="1"/>
    <col min="15880" max="15880" width="14.28515625" customWidth="1"/>
    <col min="15881" max="15881" width="10" bestFit="1" customWidth="1"/>
    <col min="15882" max="15882" width="12.7109375" customWidth="1"/>
    <col min="15883" max="15883" width="13.5703125" customWidth="1"/>
    <col min="15884" max="15884" width="8.5703125" customWidth="1"/>
    <col min="15885" max="15885" width="11.28515625" customWidth="1"/>
    <col min="15886" max="15886" width="8.5703125" customWidth="1"/>
    <col min="15887" max="15887" width="12.42578125" customWidth="1"/>
    <col min="15888" max="15888" width="48.7109375" customWidth="1"/>
    <col min="16127" max="16127" width="3.85546875" customWidth="1"/>
    <col min="16128" max="16128" width="45.42578125" customWidth="1"/>
    <col min="16129" max="16129" width="12.7109375" customWidth="1"/>
    <col min="16130" max="16130" width="21" customWidth="1"/>
    <col min="16131" max="16131" width="23" customWidth="1"/>
    <col min="16132" max="16132" width="12.7109375" customWidth="1"/>
    <col min="16133" max="16133" width="42.5703125" customWidth="1"/>
    <col min="16134" max="16134" width="11" customWidth="1"/>
    <col min="16135" max="16135" width="16.42578125" customWidth="1"/>
    <col min="16136" max="16136" width="14.28515625" customWidth="1"/>
    <col min="16137" max="16137" width="10" bestFit="1" customWidth="1"/>
    <col min="16138" max="16138" width="12.7109375" customWidth="1"/>
    <col min="16139" max="16139" width="13.5703125" customWidth="1"/>
    <col min="16140" max="16140" width="8.5703125" customWidth="1"/>
    <col min="16141" max="16141" width="11.28515625" customWidth="1"/>
    <col min="16142" max="16142" width="8.5703125" customWidth="1"/>
    <col min="16143" max="16143" width="12.42578125" customWidth="1"/>
    <col min="16144" max="16144" width="48.7109375" customWidth="1"/>
  </cols>
  <sheetData>
    <row r="1" spans="1:24">
      <c r="I1"/>
      <c r="J1"/>
      <c r="K1"/>
      <c r="L1"/>
      <c r="M1"/>
      <c r="N1"/>
      <c r="O1"/>
      <c r="P1"/>
    </row>
    <row r="2" spans="1:24">
      <c r="I2"/>
      <c r="J2"/>
      <c r="K2"/>
      <c r="L2"/>
      <c r="M2"/>
      <c r="N2"/>
      <c r="O2"/>
      <c r="P2"/>
    </row>
    <row r="3" spans="1:24">
      <c r="I3"/>
      <c r="J3"/>
      <c r="K3"/>
      <c r="L3"/>
      <c r="M3"/>
      <c r="N3"/>
      <c r="O3"/>
      <c r="P3"/>
    </row>
    <row r="4" spans="1:24">
      <c r="I4"/>
      <c r="J4"/>
      <c r="K4"/>
      <c r="L4"/>
      <c r="M4"/>
      <c r="N4"/>
      <c r="O4"/>
      <c r="P4"/>
    </row>
    <row r="5" spans="1:24">
      <c r="I5"/>
      <c r="J5"/>
      <c r="K5"/>
      <c r="L5"/>
      <c r="M5"/>
      <c r="N5"/>
      <c r="O5"/>
      <c r="P5"/>
    </row>
    <row r="6" spans="1:24">
      <c r="I6"/>
      <c r="J6"/>
      <c r="K6"/>
      <c r="L6"/>
      <c r="M6"/>
      <c r="N6"/>
      <c r="O6"/>
      <c r="P6"/>
    </row>
    <row r="7" spans="1:24">
      <c r="I7"/>
      <c r="J7"/>
      <c r="K7"/>
      <c r="L7"/>
      <c r="M7"/>
      <c r="N7"/>
      <c r="O7"/>
      <c r="P7"/>
    </row>
    <row r="8" spans="1:24" ht="15" customHeight="1">
      <c r="A8" s="187" t="s">
        <v>258</v>
      </c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</row>
    <row r="9" spans="1:24" ht="41.45" customHeight="1">
      <c r="A9" s="187"/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</row>
    <row r="10" spans="1:24">
      <c r="I10"/>
      <c r="J10"/>
      <c r="K10"/>
      <c r="L10"/>
      <c r="M10"/>
      <c r="N10"/>
      <c r="O10"/>
      <c r="P10"/>
    </row>
    <row r="11" spans="1:24" ht="15.75">
      <c r="A11" s="188" t="s">
        <v>259</v>
      </c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</row>
    <row r="12" spans="1:24">
      <c r="I12"/>
      <c r="J12"/>
      <c r="K12"/>
      <c r="L12"/>
      <c r="M12"/>
      <c r="N12"/>
      <c r="O12"/>
      <c r="P12"/>
    </row>
    <row r="13" spans="1:24" ht="15.75">
      <c r="B13" s="62"/>
      <c r="C13" s="62"/>
      <c r="D13" s="63"/>
      <c r="E13" s="64"/>
      <c r="I13"/>
      <c r="J13"/>
      <c r="K13"/>
      <c r="L13"/>
      <c r="M13"/>
      <c r="N13"/>
      <c r="O13"/>
      <c r="P13"/>
    </row>
    <row r="14" spans="1:24" ht="15.75" thickBot="1">
      <c r="A14" s="62"/>
      <c r="I14"/>
      <c r="J14"/>
      <c r="K14"/>
      <c r="L14"/>
      <c r="M14"/>
      <c r="N14"/>
      <c r="O14"/>
      <c r="P14"/>
    </row>
    <row r="15" spans="1:24" ht="20.100000000000001" customHeight="1" thickBot="1">
      <c r="B15" s="76" t="s">
        <v>231</v>
      </c>
      <c r="C15" s="189"/>
      <c r="D15" s="189"/>
      <c r="E15" s="189"/>
      <c r="F15" s="75"/>
      <c r="G15" s="75"/>
      <c r="H15" s="75"/>
      <c r="I15" s="75"/>
      <c r="J15" s="75"/>
      <c r="K15"/>
      <c r="L15"/>
      <c r="M15"/>
      <c r="N15"/>
      <c r="O15"/>
      <c r="P15"/>
    </row>
    <row r="16" spans="1:24" ht="20.100000000000001" customHeight="1" thickBot="1">
      <c r="B16" s="76" t="s">
        <v>232</v>
      </c>
      <c r="C16" s="189"/>
      <c r="D16" s="189"/>
      <c r="E16" s="189"/>
      <c r="F16" s="75"/>
      <c r="G16" s="75"/>
      <c r="H16" s="75"/>
      <c r="I16" s="75"/>
      <c r="J16" s="75"/>
      <c r="K16"/>
      <c r="L16"/>
      <c r="M16"/>
      <c r="N16"/>
      <c r="O16"/>
      <c r="P16"/>
    </row>
    <row r="17" spans="1:31" ht="20.100000000000001" customHeight="1" thickBot="1">
      <c r="B17" s="76" t="s">
        <v>233</v>
      </c>
      <c r="C17" s="189"/>
      <c r="D17" s="189"/>
      <c r="E17" s="189"/>
      <c r="F17" s="66"/>
      <c r="G17" s="66"/>
      <c r="H17" s="66"/>
      <c r="I17" s="66"/>
      <c r="J17" s="66"/>
      <c r="K17"/>
      <c r="L17"/>
      <c r="M17"/>
      <c r="N17"/>
      <c r="O17"/>
      <c r="P17"/>
    </row>
    <row r="18" spans="1:31" ht="20.100000000000001" customHeight="1" thickBot="1">
      <c r="B18" s="76" t="s">
        <v>234</v>
      </c>
      <c r="C18" s="189"/>
      <c r="D18" s="189"/>
      <c r="E18" s="189"/>
      <c r="F18" s="75"/>
      <c r="G18" s="75"/>
      <c r="H18" s="75"/>
      <c r="I18" s="75"/>
      <c r="J18" s="75"/>
      <c r="K18"/>
      <c r="L18"/>
      <c r="M18"/>
      <c r="N18"/>
      <c r="O18"/>
      <c r="P18"/>
    </row>
    <row r="19" spans="1:31" ht="20.100000000000001" customHeight="1" thickBot="1">
      <c r="B19" s="76" t="s">
        <v>151</v>
      </c>
      <c r="C19" s="189"/>
      <c r="D19" s="189"/>
      <c r="E19" s="189"/>
      <c r="F19" s="75"/>
      <c r="G19" s="75"/>
      <c r="H19" s="75"/>
      <c r="I19" s="75"/>
      <c r="J19" s="75"/>
      <c r="K19"/>
      <c r="L19"/>
      <c r="M19"/>
      <c r="N19"/>
      <c r="O19"/>
      <c r="P19"/>
    </row>
    <row r="20" spans="1:31" ht="20.100000000000001" customHeight="1" thickBot="1">
      <c r="B20" s="76" t="s">
        <v>235</v>
      </c>
      <c r="C20" s="189"/>
      <c r="D20" s="189"/>
      <c r="E20" s="189"/>
      <c r="F20" s="75"/>
      <c r="G20" s="75"/>
      <c r="H20" s="198" t="s">
        <v>289</v>
      </c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Z20" t="s">
        <v>265</v>
      </c>
      <c r="AA20" t="s">
        <v>266</v>
      </c>
      <c r="AB20" t="s">
        <v>267</v>
      </c>
    </row>
    <row r="21" spans="1:31" ht="20.100000000000001" customHeight="1" thickBot="1">
      <c r="B21" s="76" t="s">
        <v>236</v>
      </c>
      <c r="C21" s="189"/>
      <c r="D21" s="189"/>
      <c r="E21" s="189"/>
      <c r="F21" s="75"/>
      <c r="G21" s="75"/>
      <c r="H21" s="86" t="s">
        <v>264</v>
      </c>
      <c r="I21" s="182" t="s">
        <v>268</v>
      </c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4"/>
      <c r="Z21" s="87">
        <v>7.4999999999999997E-2</v>
      </c>
      <c r="AA21" s="81">
        <v>1100</v>
      </c>
      <c r="AB21" s="81">
        <f>Z21*AA21</f>
        <v>82.5</v>
      </c>
      <c r="AC21" s="82"/>
    </row>
    <row r="22" spans="1:31" ht="20.100000000000001" customHeight="1" thickBot="1">
      <c r="B22" s="76" t="s">
        <v>237</v>
      </c>
      <c r="C22" s="189"/>
      <c r="D22" s="189"/>
      <c r="E22" s="189"/>
      <c r="F22" s="75"/>
      <c r="G22" s="75"/>
      <c r="H22" s="186" t="s">
        <v>263</v>
      </c>
      <c r="I22" s="185" t="s">
        <v>286</v>
      </c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Z22" s="87">
        <v>0.09</v>
      </c>
      <c r="AA22" s="81">
        <v>2203.48</v>
      </c>
      <c r="AB22" s="81">
        <f>(AA22-AA21)*Z22+AB21</f>
        <v>181.81319999999999</v>
      </c>
      <c r="AC22" s="82"/>
    </row>
    <row r="23" spans="1:31" ht="20.100000000000001" customHeight="1" thickBot="1">
      <c r="B23" s="76" t="s">
        <v>238</v>
      </c>
      <c r="C23" s="189"/>
      <c r="D23" s="189"/>
      <c r="E23" s="189"/>
      <c r="F23" s="75"/>
      <c r="G23" s="75"/>
      <c r="H23" s="186"/>
      <c r="I23" s="185" t="s">
        <v>285</v>
      </c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Z23" s="87">
        <v>0.12</v>
      </c>
      <c r="AA23" s="81">
        <v>3305.22</v>
      </c>
      <c r="AB23" s="81">
        <f t="shared" ref="AB23:AB24" si="0">(AA23-AA22)*Z23+AB22</f>
        <v>314.02199999999993</v>
      </c>
      <c r="AC23" s="82"/>
    </row>
    <row r="24" spans="1:31" ht="20.100000000000001" customHeight="1" thickBot="1">
      <c r="B24" s="76" t="s">
        <v>239</v>
      </c>
      <c r="C24" s="189"/>
      <c r="D24" s="189"/>
      <c r="E24" s="189"/>
      <c r="F24" s="75"/>
      <c r="G24" s="75"/>
      <c r="H24" s="186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Z24" s="87">
        <v>0.14000000000000001</v>
      </c>
      <c r="AA24" s="81">
        <v>6433.57</v>
      </c>
      <c r="AB24" s="81">
        <f t="shared" si="0"/>
        <v>751.99099999999999</v>
      </c>
      <c r="AC24" s="82"/>
    </row>
    <row r="25" spans="1:31" ht="15.75" thickBot="1">
      <c r="E25" s="178"/>
      <c r="F25" s="178"/>
      <c r="G25" s="178"/>
      <c r="H25" s="178"/>
      <c r="I25" s="178"/>
      <c r="J25" s="178"/>
      <c r="K25"/>
      <c r="L25"/>
      <c r="M25"/>
      <c r="N25"/>
      <c r="O25"/>
      <c r="P25"/>
      <c r="AD25" s="81"/>
      <c r="AE25" s="81"/>
    </row>
    <row r="26" spans="1:31" s="67" customFormat="1" ht="30.6" customHeight="1" thickBot="1">
      <c r="A26" s="179" t="s">
        <v>240</v>
      </c>
      <c r="B26" s="179" t="s">
        <v>241</v>
      </c>
      <c r="C26" s="179" t="s">
        <v>242</v>
      </c>
      <c r="D26" s="179" t="s">
        <v>243</v>
      </c>
      <c r="E26" s="179" t="s">
        <v>244</v>
      </c>
      <c r="F26" s="179" t="s">
        <v>245</v>
      </c>
      <c r="G26" s="179" t="s">
        <v>261</v>
      </c>
      <c r="H26" s="179" t="s">
        <v>246</v>
      </c>
      <c r="I26" s="157" t="s">
        <v>247</v>
      </c>
      <c r="J26" s="170"/>
      <c r="K26" s="170"/>
      <c r="L26" s="170"/>
      <c r="M26" s="170"/>
      <c r="N26" s="170"/>
      <c r="O26" s="170"/>
      <c r="P26" s="171"/>
      <c r="Q26" s="168" t="s">
        <v>260</v>
      </c>
      <c r="R26" s="169"/>
      <c r="S26" s="169"/>
      <c r="T26" s="169"/>
      <c r="U26" s="169"/>
      <c r="V26" s="169"/>
      <c r="W26" s="169"/>
      <c r="X26" s="169"/>
      <c r="AE26" s="88"/>
    </row>
    <row r="27" spans="1:31" s="68" customFormat="1" ht="26.25" customHeight="1">
      <c r="A27" s="180"/>
      <c r="B27" s="180"/>
      <c r="C27" s="180"/>
      <c r="D27" s="180"/>
      <c r="E27" s="180"/>
      <c r="F27" s="180"/>
      <c r="G27" s="180"/>
      <c r="H27" s="180"/>
      <c r="I27" s="172" t="s">
        <v>248</v>
      </c>
      <c r="J27" s="174" t="s">
        <v>287</v>
      </c>
      <c r="K27" s="175" t="s">
        <v>249</v>
      </c>
      <c r="L27" s="176"/>
      <c r="M27" s="176"/>
      <c r="N27" s="177"/>
      <c r="O27" s="166" t="s">
        <v>257</v>
      </c>
      <c r="P27" s="166" t="s">
        <v>288</v>
      </c>
      <c r="Q27" s="164" t="s">
        <v>184</v>
      </c>
      <c r="R27" s="165"/>
      <c r="S27" s="164" t="s">
        <v>183</v>
      </c>
      <c r="T27" s="165"/>
      <c r="U27" s="164" t="s">
        <v>255</v>
      </c>
      <c r="V27" s="165"/>
      <c r="W27" s="164" t="s">
        <v>256</v>
      </c>
      <c r="X27" s="165"/>
    </row>
    <row r="28" spans="1:31" s="67" customFormat="1" ht="30" customHeight="1" thickBot="1">
      <c r="A28" s="181"/>
      <c r="B28" s="181"/>
      <c r="C28" s="181"/>
      <c r="D28" s="181"/>
      <c r="E28" s="181"/>
      <c r="F28" s="181"/>
      <c r="G28" s="181"/>
      <c r="H28" s="181"/>
      <c r="I28" s="173"/>
      <c r="J28" s="167"/>
      <c r="K28" s="77" t="s">
        <v>262</v>
      </c>
      <c r="L28" s="77" t="s">
        <v>250</v>
      </c>
      <c r="M28" s="77" t="s">
        <v>251</v>
      </c>
      <c r="N28" s="77" t="s">
        <v>252</v>
      </c>
      <c r="O28" s="167"/>
      <c r="P28" s="167"/>
      <c r="Q28" s="78" t="s">
        <v>253</v>
      </c>
      <c r="R28" s="78" t="s">
        <v>254</v>
      </c>
      <c r="S28" s="78" t="s">
        <v>253</v>
      </c>
      <c r="T28" s="78" t="s">
        <v>254</v>
      </c>
      <c r="U28" s="78" t="s">
        <v>253</v>
      </c>
      <c r="V28" s="78" t="s">
        <v>254</v>
      </c>
      <c r="W28" s="78" t="s">
        <v>253</v>
      </c>
      <c r="X28" s="78" t="s">
        <v>254</v>
      </c>
    </row>
    <row r="29" spans="1:31" ht="16.5" customHeight="1">
      <c r="A29" s="69"/>
      <c r="B29" s="70"/>
      <c r="C29" s="70"/>
      <c r="D29" s="71"/>
      <c r="E29" s="70"/>
      <c r="F29" s="72"/>
      <c r="G29" s="72"/>
      <c r="H29" s="70"/>
      <c r="I29" s="80"/>
      <c r="J29" s="80"/>
      <c r="K29" s="80"/>
      <c r="L29" s="80"/>
      <c r="M29" s="80"/>
      <c r="N29" s="80"/>
      <c r="O29" s="83">
        <f ca="1">IFERROR(SUM(OFFSET(INSS[[#Headers],[Alíquota]],MATCH(SUM(J29:N29),INSS[Salário (valor superior da faixa)],1),2,1,1),(SUM(J29:N29)-OFFSET(INSS[[#Headers],[Alíquota]],MATCH(SUM(J29:N29),INSS[Salário (valor superior da faixa)],1),1,1,1))*OFFSET(INSS[[#Headers],[Alíquota]],MATCH(SUM(J29:N29),INSS[Salário (valor superior da faixa)],1)+1,0,1,1)),SUM(J29:N29)*$Z$21)</f>
        <v>0</v>
      </c>
      <c r="P29" s="84">
        <f>SUM(J29:N29)*0.08</f>
        <v>0</v>
      </c>
      <c r="Q29" s="80"/>
      <c r="R29" s="80"/>
      <c r="S29" s="80"/>
      <c r="T29" s="80"/>
      <c r="U29" s="80"/>
      <c r="V29" s="80"/>
      <c r="W29" s="80"/>
      <c r="X29" s="80"/>
    </row>
    <row r="30" spans="1:31" ht="16.5" customHeight="1">
      <c r="A30" s="69"/>
      <c r="B30" s="70"/>
      <c r="C30" s="70"/>
      <c r="D30" s="71"/>
      <c r="E30" s="70"/>
      <c r="F30" s="72"/>
      <c r="G30" s="72"/>
      <c r="H30" s="70"/>
      <c r="I30" s="80"/>
      <c r="J30" s="80"/>
      <c r="K30" s="80"/>
      <c r="L30" s="80"/>
      <c r="M30" s="80"/>
      <c r="N30" s="80"/>
      <c r="O30" s="83">
        <f ca="1">IFERROR(SUM(OFFSET(INSS[[#Headers],[Alíquota]],MATCH(SUM(J30:N30),INSS[Salário (valor superior da faixa)],1),2,1,1),(SUM(J30:N30)-OFFSET(INSS[[#Headers],[Alíquota]],MATCH(SUM(J30:N30),INSS[Salário (valor superior da faixa)],1),1,1,1))*OFFSET(INSS[[#Headers],[Alíquota]],MATCH(SUM(J30:N30),INSS[Salário (valor superior da faixa)],1)+1,0,1,1)),SUM(J30:N30)*$Z$21)</f>
        <v>0</v>
      </c>
      <c r="P30" s="84">
        <f t="shared" ref="P30:P31" si="1">SUM(J30:N30)*0.08</f>
        <v>0</v>
      </c>
      <c r="Q30" s="80"/>
      <c r="R30" s="80"/>
      <c r="S30" s="80"/>
      <c r="T30" s="80"/>
      <c r="U30" s="80"/>
      <c r="V30" s="80"/>
      <c r="W30" s="80"/>
      <c r="X30" s="80"/>
    </row>
    <row r="31" spans="1:31" ht="16.5" customHeight="1">
      <c r="A31" s="69"/>
      <c r="B31" s="70"/>
      <c r="C31" s="70"/>
      <c r="D31" s="71"/>
      <c r="E31" s="70"/>
      <c r="F31" s="72"/>
      <c r="G31" s="72"/>
      <c r="H31" s="73"/>
      <c r="I31" s="80"/>
      <c r="J31" s="80"/>
      <c r="K31" s="80"/>
      <c r="L31" s="80"/>
      <c r="M31" s="80"/>
      <c r="N31" s="80"/>
      <c r="O31" s="83">
        <f ca="1">IFERROR(SUM(OFFSET(INSS[[#Headers],[Alíquota]],MATCH(SUM(J31:N31),INSS[Salário (valor superior da faixa)],1),2,1,1),(SUM(J31:N31)-OFFSET(INSS[[#Headers],[Alíquota]],MATCH(SUM(J31:N31),INSS[Salário (valor superior da faixa)],1),1,1,1))*OFFSET(INSS[[#Headers],[Alíquota]],MATCH(SUM(J31:N31),INSS[Salário (valor superior da faixa)],1)+1,0,1,1)),SUM(J31:N31)*$Z$21)</f>
        <v>0</v>
      </c>
      <c r="P31" s="84">
        <f t="shared" si="1"/>
        <v>0</v>
      </c>
      <c r="Q31" s="80"/>
      <c r="R31" s="80"/>
      <c r="S31" s="80"/>
      <c r="T31" s="80"/>
      <c r="U31" s="80"/>
      <c r="V31" s="80"/>
      <c r="W31" s="80"/>
      <c r="X31" s="80"/>
    </row>
    <row r="32" spans="1:31" ht="16.5" customHeight="1">
      <c r="A32" s="69"/>
      <c r="B32" s="70"/>
      <c r="C32" s="70"/>
      <c r="D32" s="71"/>
      <c r="E32" s="70"/>
      <c r="F32" s="72"/>
      <c r="G32" s="72"/>
      <c r="H32" s="70"/>
      <c r="I32" s="80"/>
      <c r="J32" s="80"/>
      <c r="K32" s="80"/>
      <c r="L32" s="80"/>
      <c r="M32" s="80"/>
      <c r="N32" s="80"/>
      <c r="O32" s="85"/>
      <c r="P32" s="84"/>
      <c r="Q32" s="80"/>
      <c r="R32" s="80"/>
      <c r="S32" s="80"/>
      <c r="T32" s="80"/>
      <c r="U32" s="80"/>
      <c r="V32" s="80"/>
      <c r="W32" s="80"/>
      <c r="X32" s="80"/>
    </row>
    <row r="33" spans="1:24" ht="16.5" customHeight="1">
      <c r="A33" s="69"/>
      <c r="B33" s="70"/>
      <c r="C33" s="70"/>
      <c r="D33" s="71"/>
      <c r="E33" s="70"/>
      <c r="F33" s="72"/>
      <c r="G33" s="72"/>
      <c r="H33" s="70"/>
      <c r="I33" s="80"/>
      <c r="J33" s="80"/>
      <c r="K33" s="80"/>
      <c r="L33" s="80"/>
      <c r="M33" s="80"/>
      <c r="N33" s="80"/>
      <c r="O33" s="85"/>
      <c r="P33" s="84"/>
      <c r="Q33" s="80"/>
      <c r="R33" s="80"/>
      <c r="S33" s="80"/>
      <c r="T33" s="80"/>
      <c r="U33" s="80"/>
      <c r="V33" s="80"/>
      <c r="W33" s="80"/>
      <c r="X33" s="80"/>
    </row>
    <row r="34" spans="1:24" ht="16.5" customHeight="1">
      <c r="A34" s="69"/>
      <c r="B34" s="70"/>
      <c r="C34" s="70"/>
      <c r="D34" s="71"/>
      <c r="E34" s="70"/>
      <c r="F34" s="72"/>
      <c r="G34" s="72"/>
      <c r="H34" s="70"/>
      <c r="I34" s="80"/>
      <c r="J34" s="80"/>
      <c r="K34" s="80"/>
      <c r="L34" s="80"/>
      <c r="M34" s="80"/>
      <c r="N34" s="80"/>
      <c r="O34" s="85"/>
      <c r="P34" s="84"/>
      <c r="Q34" s="80"/>
      <c r="R34" s="80"/>
      <c r="S34" s="80"/>
      <c r="T34" s="80"/>
      <c r="U34" s="80"/>
      <c r="V34" s="80"/>
      <c r="W34" s="80"/>
      <c r="X34" s="80"/>
    </row>
    <row r="35" spans="1:24" ht="16.5" customHeight="1">
      <c r="A35" s="69"/>
      <c r="B35" s="70"/>
      <c r="C35" s="70"/>
      <c r="D35" s="71"/>
      <c r="E35" s="70"/>
      <c r="F35" s="72"/>
      <c r="G35" s="72"/>
      <c r="H35" s="74"/>
      <c r="I35" s="80"/>
      <c r="J35" s="80"/>
      <c r="K35" s="80"/>
      <c r="L35" s="80"/>
      <c r="M35" s="80"/>
      <c r="N35" s="80"/>
      <c r="O35" s="85"/>
      <c r="P35" s="84"/>
      <c r="Q35" s="80"/>
      <c r="R35" s="80"/>
      <c r="S35" s="80"/>
      <c r="T35" s="80"/>
      <c r="U35" s="80"/>
      <c r="V35" s="80"/>
      <c r="W35" s="80"/>
      <c r="X35" s="80"/>
    </row>
    <row r="36" spans="1:24" ht="16.5" customHeight="1">
      <c r="A36" s="69"/>
      <c r="B36" s="70"/>
      <c r="C36" s="70"/>
      <c r="D36" s="71"/>
      <c r="E36" s="70"/>
      <c r="F36" s="72"/>
      <c r="G36" s="72"/>
      <c r="H36" s="70"/>
      <c r="I36" s="80"/>
      <c r="J36" s="80"/>
      <c r="K36" s="80"/>
      <c r="L36" s="80"/>
      <c r="M36" s="80"/>
      <c r="N36" s="80"/>
      <c r="O36" s="85"/>
      <c r="P36" s="84"/>
      <c r="Q36" s="80"/>
      <c r="R36" s="80"/>
      <c r="S36" s="80"/>
      <c r="T36" s="80"/>
      <c r="U36" s="80"/>
      <c r="V36" s="80"/>
      <c r="W36" s="80"/>
      <c r="X36" s="80"/>
    </row>
    <row r="37" spans="1:24" ht="16.5" customHeight="1">
      <c r="A37" s="69"/>
      <c r="B37" s="70"/>
      <c r="C37" s="70"/>
      <c r="D37" s="71"/>
      <c r="E37" s="70"/>
      <c r="F37" s="72"/>
      <c r="G37" s="72"/>
      <c r="H37" s="70"/>
      <c r="I37" s="80"/>
      <c r="J37" s="80"/>
      <c r="K37" s="80"/>
      <c r="L37" s="80"/>
      <c r="M37" s="80"/>
      <c r="N37" s="80"/>
      <c r="O37" s="85"/>
      <c r="P37" s="84"/>
      <c r="Q37" s="80"/>
      <c r="R37" s="80"/>
      <c r="S37" s="80"/>
      <c r="T37" s="80"/>
      <c r="U37" s="80"/>
      <c r="V37" s="80"/>
      <c r="W37" s="80"/>
      <c r="X37" s="80"/>
    </row>
    <row r="38" spans="1:24" ht="16.5" customHeight="1">
      <c r="A38" s="69"/>
      <c r="B38" s="70"/>
      <c r="C38" s="70"/>
      <c r="D38" s="71"/>
      <c r="E38" s="70"/>
      <c r="F38" s="72"/>
      <c r="G38" s="72"/>
      <c r="H38" s="70"/>
      <c r="I38" s="80"/>
      <c r="J38" s="80"/>
      <c r="K38" s="80"/>
      <c r="L38" s="80"/>
      <c r="M38" s="80"/>
      <c r="N38" s="80"/>
      <c r="O38" s="85"/>
      <c r="P38" s="84"/>
      <c r="Q38" s="80"/>
      <c r="R38" s="80"/>
      <c r="S38" s="80"/>
      <c r="T38" s="80"/>
      <c r="U38" s="80"/>
      <c r="V38" s="80"/>
      <c r="W38" s="80"/>
      <c r="X38" s="80"/>
    </row>
    <row r="39" spans="1:24" ht="16.5" customHeight="1">
      <c r="A39" s="69"/>
      <c r="B39" s="70"/>
      <c r="C39" s="70"/>
      <c r="D39" s="71"/>
      <c r="E39" s="70"/>
      <c r="F39" s="72"/>
      <c r="G39" s="72"/>
      <c r="H39" s="70"/>
      <c r="I39" s="80"/>
      <c r="J39" s="80"/>
      <c r="K39" s="80"/>
      <c r="L39" s="80"/>
      <c r="M39" s="80"/>
      <c r="N39" s="80"/>
      <c r="O39" s="85"/>
      <c r="P39" s="84"/>
      <c r="Q39" s="80"/>
      <c r="R39" s="80"/>
      <c r="S39" s="80"/>
      <c r="T39" s="80"/>
      <c r="U39" s="80"/>
      <c r="V39" s="80"/>
      <c r="W39" s="80"/>
      <c r="X39" s="80"/>
    </row>
    <row r="40" spans="1:24" ht="16.5" customHeight="1">
      <c r="A40" s="69"/>
      <c r="B40" s="70"/>
      <c r="C40" s="70"/>
      <c r="D40" s="71"/>
      <c r="E40" s="70"/>
      <c r="F40" s="72"/>
      <c r="G40" s="72"/>
      <c r="H40" s="70"/>
      <c r="I40" s="80"/>
      <c r="J40" s="80"/>
      <c r="K40" s="80"/>
      <c r="L40" s="80"/>
      <c r="M40" s="80"/>
      <c r="N40" s="80"/>
      <c r="O40" s="85"/>
      <c r="P40" s="84"/>
      <c r="Q40" s="80"/>
      <c r="R40" s="80"/>
      <c r="S40" s="80"/>
      <c r="T40" s="80"/>
      <c r="U40" s="80"/>
      <c r="V40" s="80"/>
      <c r="W40" s="80"/>
      <c r="X40" s="80"/>
    </row>
    <row r="41" spans="1:24" ht="16.5" customHeight="1">
      <c r="A41" s="69"/>
      <c r="B41" s="70"/>
      <c r="C41" s="70"/>
      <c r="D41" s="71"/>
      <c r="E41" s="70"/>
      <c r="F41" s="72"/>
      <c r="G41" s="72"/>
      <c r="H41" s="70"/>
      <c r="I41" s="80"/>
      <c r="J41" s="80"/>
      <c r="K41" s="80"/>
      <c r="L41" s="80"/>
      <c r="M41" s="80"/>
      <c r="N41" s="80"/>
      <c r="O41" s="85"/>
      <c r="P41" s="84"/>
      <c r="Q41" s="80"/>
      <c r="R41" s="80"/>
      <c r="S41" s="80"/>
      <c r="T41" s="80"/>
      <c r="U41" s="80"/>
      <c r="V41" s="80"/>
      <c r="W41" s="80"/>
      <c r="X41" s="80"/>
    </row>
    <row r="42" spans="1:24" ht="16.5" customHeight="1">
      <c r="A42" s="69"/>
      <c r="B42" s="70"/>
      <c r="C42" s="70"/>
      <c r="D42" s="71"/>
      <c r="E42" s="70"/>
      <c r="F42" s="72"/>
      <c r="G42" s="72"/>
      <c r="H42" s="70"/>
      <c r="I42" s="80"/>
      <c r="J42" s="80"/>
      <c r="K42" s="80"/>
      <c r="L42" s="80"/>
      <c r="M42" s="80"/>
      <c r="N42" s="80"/>
      <c r="O42" s="85"/>
      <c r="P42" s="84"/>
      <c r="Q42" s="80"/>
      <c r="R42" s="80"/>
      <c r="S42" s="80"/>
      <c r="T42" s="80"/>
      <c r="U42" s="80"/>
      <c r="V42" s="80"/>
      <c r="W42" s="80"/>
      <c r="X42" s="80"/>
    </row>
    <row r="43" spans="1:24" ht="16.5" customHeight="1">
      <c r="A43" s="69"/>
      <c r="B43" s="70"/>
      <c r="C43" s="70"/>
      <c r="D43" s="71"/>
      <c r="E43" s="70"/>
      <c r="F43" s="72"/>
      <c r="G43" s="72"/>
      <c r="H43" s="70"/>
      <c r="I43" s="80"/>
      <c r="J43" s="80"/>
      <c r="K43" s="80"/>
      <c r="L43" s="80"/>
      <c r="M43" s="80"/>
      <c r="N43" s="80"/>
      <c r="O43" s="85"/>
      <c r="P43" s="84"/>
      <c r="Q43" s="80"/>
      <c r="R43" s="80"/>
      <c r="S43" s="80"/>
      <c r="T43" s="80"/>
      <c r="U43" s="80"/>
      <c r="V43" s="80"/>
      <c r="W43" s="80"/>
      <c r="X43" s="80"/>
    </row>
    <row r="44" spans="1:24" ht="16.5" customHeight="1">
      <c r="A44" s="69"/>
      <c r="B44" s="70"/>
      <c r="C44" s="70"/>
      <c r="D44" s="71"/>
      <c r="E44" s="70"/>
      <c r="F44" s="72"/>
      <c r="G44" s="72"/>
      <c r="H44" s="70"/>
      <c r="I44" s="80"/>
      <c r="J44" s="80"/>
      <c r="K44" s="80"/>
      <c r="L44" s="80"/>
      <c r="M44" s="80"/>
      <c r="N44" s="80"/>
      <c r="O44" s="85"/>
      <c r="P44" s="84"/>
      <c r="Q44" s="80"/>
      <c r="R44" s="80"/>
      <c r="S44" s="80"/>
      <c r="T44" s="80"/>
      <c r="U44" s="80"/>
      <c r="V44" s="80"/>
      <c r="W44" s="80"/>
      <c r="X44" s="80"/>
    </row>
    <row r="45" spans="1:24" ht="16.5" customHeight="1">
      <c r="A45" s="69"/>
      <c r="B45" s="70"/>
      <c r="C45" s="70"/>
      <c r="D45" s="71"/>
      <c r="E45" s="70"/>
      <c r="F45" s="72"/>
      <c r="G45" s="72"/>
      <c r="H45" s="70"/>
      <c r="I45" s="80"/>
      <c r="J45" s="80"/>
      <c r="K45" s="80"/>
      <c r="L45" s="80"/>
      <c r="M45" s="80"/>
      <c r="N45" s="80"/>
      <c r="O45" s="85"/>
      <c r="P45" s="84"/>
      <c r="Q45" s="80"/>
      <c r="R45" s="80"/>
      <c r="S45" s="80"/>
      <c r="T45" s="80"/>
      <c r="U45" s="80"/>
      <c r="V45" s="80"/>
      <c r="W45" s="80"/>
      <c r="X45" s="80"/>
    </row>
    <row r="46" spans="1:24" ht="16.5" customHeight="1">
      <c r="A46" s="69"/>
      <c r="B46" s="70"/>
      <c r="C46" s="70"/>
      <c r="D46" s="71"/>
      <c r="E46" s="70"/>
      <c r="F46" s="72"/>
      <c r="G46" s="72"/>
      <c r="H46" s="70"/>
      <c r="I46" s="80"/>
      <c r="J46" s="80"/>
      <c r="K46" s="80"/>
      <c r="L46" s="80"/>
      <c r="M46" s="80"/>
      <c r="N46" s="80"/>
      <c r="O46" s="85"/>
      <c r="P46" s="84"/>
      <c r="Q46" s="80"/>
      <c r="R46" s="80"/>
      <c r="S46" s="80"/>
      <c r="T46" s="80"/>
      <c r="U46" s="80"/>
      <c r="V46" s="80"/>
      <c r="W46" s="80"/>
      <c r="X46" s="80"/>
    </row>
    <row r="47" spans="1:24">
      <c r="A47" s="69"/>
      <c r="B47" s="70"/>
      <c r="C47" s="70"/>
      <c r="D47" s="71"/>
      <c r="E47" s="70"/>
      <c r="F47" s="72"/>
      <c r="G47" s="72"/>
      <c r="H47" s="70"/>
      <c r="I47" s="80"/>
      <c r="J47" s="80"/>
      <c r="K47" s="80"/>
      <c r="L47" s="80"/>
      <c r="M47" s="80"/>
      <c r="N47" s="80"/>
      <c r="O47" s="85"/>
      <c r="P47" s="84"/>
      <c r="Q47" s="80"/>
      <c r="R47" s="80"/>
      <c r="S47" s="80"/>
      <c r="T47" s="80"/>
      <c r="U47" s="80"/>
      <c r="V47" s="80"/>
      <c r="W47" s="80"/>
      <c r="X47" s="80"/>
    </row>
    <row r="48" spans="1:24">
      <c r="A48" s="69"/>
      <c r="B48" s="70"/>
      <c r="C48" s="70"/>
      <c r="D48" s="71"/>
      <c r="E48" s="70"/>
      <c r="F48" s="72"/>
      <c r="G48" s="72"/>
      <c r="H48" s="70"/>
      <c r="I48" s="80"/>
      <c r="J48" s="80"/>
      <c r="K48" s="80"/>
      <c r="L48" s="80"/>
      <c r="M48" s="80"/>
      <c r="N48" s="80"/>
      <c r="O48" s="85"/>
      <c r="P48" s="84"/>
      <c r="Q48" s="80"/>
      <c r="R48" s="80"/>
      <c r="S48" s="80"/>
      <c r="T48" s="80"/>
      <c r="U48" s="80"/>
      <c r="V48" s="80"/>
      <c r="W48" s="80"/>
      <c r="X48" s="80"/>
    </row>
    <row r="49" spans="1:24">
      <c r="A49" s="69"/>
      <c r="B49" s="70"/>
      <c r="C49" s="70"/>
      <c r="D49" s="71"/>
      <c r="E49" s="70"/>
      <c r="F49" s="72"/>
      <c r="G49" s="72"/>
      <c r="H49" s="70"/>
      <c r="I49" s="80"/>
      <c r="J49" s="80"/>
      <c r="K49" s="80"/>
      <c r="L49" s="80"/>
      <c r="M49" s="80"/>
      <c r="N49" s="80"/>
      <c r="O49" s="85"/>
      <c r="P49" s="84"/>
      <c r="Q49" s="80"/>
      <c r="R49" s="80"/>
      <c r="S49" s="80"/>
      <c r="T49" s="80"/>
      <c r="U49" s="80"/>
      <c r="V49" s="80"/>
      <c r="W49" s="80"/>
      <c r="X49" s="80"/>
    </row>
    <row r="50" spans="1:24">
      <c r="A50" s="69"/>
      <c r="B50" s="70"/>
      <c r="C50" s="70"/>
      <c r="D50" s="71"/>
      <c r="E50" s="70"/>
      <c r="F50" s="72"/>
      <c r="G50" s="72"/>
      <c r="H50" s="70"/>
      <c r="I50" s="80"/>
      <c r="J50" s="80"/>
      <c r="K50" s="80"/>
      <c r="L50" s="80"/>
      <c r="M50" s="80"/>
      <c r="N50" s="80"/>
      <c r="O50" s="85"/>
      <c r="P50" s="84"/>
      <c r="Q50" s="80"/>
      <c r="R50" s="80"/>
      <c r="S50" s="80"/>
      <c r="T50" s="80"/>
      <c r="U50" s="80"/>
      <c r="V50" s="80"/>
      <c r="W50" s="80"/>
      <c r="X50" s="80"/>
    </row>
    <row r="51" spans="1:24" ht="16.5" customHeight="1">
      <c r="A51" s="69"/>
      <c r="B51" s="70"/>
      <c r="C51" s="70"/>
      <c r="D51" s="71"/>
      <c r="E51" s="70"/>
      <c r="F51" s="72"/>
      <c r="G51" s="72"/>
      <c r="H51" s="70"/>
      <c r="I51" s="80"/>
      <c r="J51" s="80"/>
      <c r="K51" s="80"/>
      <c r="L51" s="80"/>
      <c r="M51" s="80"/>
      <c r="N51" s="80"/>
      <c r="O51" s="85"/>
      <c r="P51" s="84"/>
      <c r="Q51" s="80"/>
      <c r="R51" s="80"/>
      <c r="S51" s="80"/>
      <c r="T51" s="80"/>
      <c r="U51" s="80"/>
      <c r="V51" s="80"/>
      <c r="W51" s="80"/>
      <c r="X51" s="80"/>
    </row>
    <row r="52" spans="1:24" ht="16.5" customHeight="1">
      <c r="A52" s="69"/>
      <c r="B52" s="70"/>
      <c r="C52" s="70"/>
      <c r="D52" s="71"/>
      <c r="E52" s="70"/>
      <c r="F52" s="72"/>
      <c r="G52" s="72"/>
      <c r="H52" s="70"/>
      <c r="I52" s="80"/>
      <c r="J52" s="80"/>
      <c r="K52" s="80"/>
      <c r="L52" s="80"/>
      <c r="M52" s="80"/>
      <c r="N52" s="80"/>
      <c r="O52" s="85"/>
      <c r="P52" s="84"/>
      <c r="Q52" s="80"/>
      <c r="R52" s="80"/>
      <c r="S52" s="80"/>
      <c r="T52" s="80"/>
      <c r="U52" s="80"/>
      <c r="V52" s="80"/>
      <c r="W52" s="80"/>
      <c r="X52" s="80"/>
    </row>
    <row r="53" spans="1:24" ht="16.5" customHeight="1">
      <c r="A53" s="69"/>
      <c r="B53" s="70"/>
      <c r="C53" s="70"/>
      <c r="D53" s="71"/>
      <c r="E53" s="70"/>
      <c r="F53" s="72"/>
      <c r="G53" s="72"/>
      <c r="H53" s="70"/>
      <c r="I53" s="80"/>
      <c r="J53" s="80"/>
      <c r="K53" s="80"/>
      <c r="L53" s="80"/>
      <c r="M53" s="80"/>
      <c r="N53" s="80"/>
      <c r="O53" s="85"/>
      <c r="P53" s="84"/>
      <c r="Q53" s="80"/>
      <c r="R53" s="80"/>
      <c r="S53" s="80"/>
      <c r="T53" s="80"/>
      <c r="U53" s="80"/>
      <c r="V53" s="80"/>
      <c r="W53" s="80"/>
      <c r="X53" s="80"/>
    </row>
    <row r="54" spans="1:24" ht="16.5" customHeight="1">
      <c r="A54" s="69"/>
      <c r="B54" s="70"/>
      <c r="C54" s="70"/>
      <c r="D54" s="71"/>
      <c r="E54" s="70"/>
      <c r="F54" s="72"/>
      <c r="G54" s="72"/>
      <c r="H54" s="70"/>
      <c r="I54" s="80"/>
      <c r="J54" s="80"/>
      <c r="K54" s="80"/>
      <c r="L54" s="80"/>
      <c r="M54" s="80"/>
      <c r="N54" s="80"/>
      <c r="O54" s="85"/>
      <c r="P54" s="84"/>
      <c r="Q54" s="80"/>
      <c r="R54" s="80"/>
      <c r="S54" s="80"/>
      <c r="T54" s="80"/>
      <c r="U54" s="80"/>
      <c r="V54" s="80"/>
      <c r="W54" s="80"/>
      <c r="X54" s="80"/>
    </row>
    <row r="55" spans="1:24">
      <c r="A55" s="69"/>
      <c r="B55" s="70"/>
      <c r="C55" s="70"/>
      <c r="D55" s="71"/>
      <c r="E55" s="70"/>
      <c r="F55" s="72"/>
      <c r="G55" s="72"/>
      <c r="H55" s="70"/>
      <c r="I55" s="80"/>
      <c r="J55" s="80"/>
      <c r="K55" s="80"/>
      <c r="L55" s="80"/>
      <c r="M55" s="80"/>
      <c r="N55" s="80"/>
      <c r="O55" s="85"/>
      <c r="P55" s="84"/>
      <c r="Q55" s="80"/>
      <c r="R55" s="80"/>
      <c r="S55" s="80"/>
      <c r="T55" s="80"/>
      <c r="U55" s="80"/>
      <c r="V55" s="80"/>
      <c r="W55" s="80"/>
      <c r="X55" s="80"/>
    </row>
    <row r="56" spans="1:24">
      <c r="A56" s="69"/>
      <c r="B56" s="70"/>
      <c r="C56" s="70"/>
      <c r="D56" s="71"/>
      <c r="E56" s="70"/>
      <c r="F56" s="72"/>
      <c r="G56" s="72"/>
      <c r="H56" s="70"/>
      <c r="I56" s="80"/>
      <c r="J56" s="80"/>
      <c r="K56" s="80"/>
      <c r="L56" s="80"/>
      <c r="M56" s="80"/>
      <c r="N56" s="80"/>
      <c r="O56" s="85"/>
      <c r="P56" s="84"/>
      <c r="Q56" s="80"/>
      <c r="R56" s="80"/>
      <c r="S56" s="80"/>
      <c r="T56" s="80"/>
      <c r="U56" s="80"/>
      <c r="V56" s="80"/>
      <c r="W56" s="80"/>
      <c r="X56" s="80"/>
    </row>
    <row r="57" spans="1:24">
      <c r="A57" s="69"/>
      <c r="B57" s="70"/>
      <c r="C57" s="70"/>
      <c r="D57" s="71"/>
      <c r="E57" s="70"/>
      <c r="F57" s="72"/>
      <c r="G57" s="72"/>
      <c r="H57" s="70"/>
      <c r="I57" s="80"/>
      <c r="J57" s="80"/>
      <c r="K57" s="80"/>
      <c r="L57" s="80"/>
      <c r="M57" s="80"/>
      <c r="N57" s="80"/>
      <c r="O57" s="85"/>
      <c r="P57" s="84"/>
      <c r="Q57" s="80"/>
      <c r="R57" s="80"/>
      <c r="S57" s="80"/>
      <c r="T57" s="80"/>
      <c r="U57" s="80"/>
      <c r="V57" s="80"/>
      <c r="W57" s="80"/>
      <c r="X57" s="80"/>
    </row>
    <row r="58" spans="1:24">
      <c r="A58" s="69"/>
      <c r="B58" s="70"/>
      <c r="C58" s="70"/>
      <c r="D58" s="71"/>
      <c r="E58" s="70"/>
      <c r="F58" s="72"/>
      <c r="G58" s="72"/>
      <c r="H58" s="70"/>
      <c r="I58" s="80"/>
      <c r="J58" s="80"/>
      <c r="K58" s="80"/>
      <c r="L58" s="80"/>
      <c r="M58" s="80"/>
      <c r="N58" s="80"/>
      <c r="O58" s="85"/>
      <c r="P58" s="84"/>
      <c r="Q58" s="80"/>
      <c r="R58" s="80"/>
      <c r="S58" s="80"/>
      <c r="T58" s="80"/>
      <c r="U58" s="80"/>
      <c r="V58" s="80"/>
      <c r="W58" s="80"/>
      <c r="X58" s="80"/>
    </row>
  </sheetData>
  <mergeCells count="37">
    <mergeCell ref="A8:X9"/>
    <mergeCell ref="A11:X11"/>
    <mergeCell ref="H20:X20"/>
    <mergeCell ref="I21:X21"/>
    <mergeCell ref="I23:X24"/>
    <mergeCell ref="I22:X22"/>
    <mergeCell ref="H22:H2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E25:J25"/>
    <mergeCell ref="A26:A28"/>
    <mergeCell ref="B26:B28"/>
    <mergeCell ref="C26:C28"/>
    <mergeCell ref="D26:D28"/>
    <mergeCell ref="E26:E28"/>
    <mergeCell ref="F26:F28"/>
    <mergeCell ref="H26:H28"/>
    <mergeCell ref="G26:G28"/>
    <mergeCell ref="W27:X27"/>
    <mergeCell ref="O27:O28"/>
    <mergeCell ref="P27:P28"/>
    <mergeCell ref="Q26:X26"/>
    <mergeCell ref="U27:V27"/>
    <mergeCell ref="I26:P26"/>
    <mergeCell ref="I27:I28"/>
    <mergeCell ref="J27:J28"/>
    <mergeCell ref="K27:N27"/>
    <mergeCell ref="Q27:R27"/>
    <mergeCell ref="S27:T27"/>
  </mergeCells>
  <pageMargins left="0.511811024" right="0.511811024" top="0.78740157499999996" bottom="0.78740157499999996" header="0.31496062000000002" footer="0.31496062000000002"/>
  <pageSetup paperSize="9" scale="37" orientation="landscape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A9" sqref="A9"/>
    </sheetView>
  </sheetViews>
  <sheetFormatPr defaultRowHeight="15"/>
  <cols>
    <col min="2" max="2" width="30.85546875" customWidth="1"/>
  </cols>
  <sheetData>
    <row r="2" spans="1:2" ht="15.75" thickBot="1"/>
    <row r="3" spans="1:2">
      <c r="A3" s="179" t="s">
        <v>240</v>
      </c>
      <c r="B3" s="179" t="s">
        <v>241</v>
      </c>
    </row>
    <row r="4" spans="1:2">
      <c r="A4" s="180"/>
      <c r="B4" s="180"/>
    </row>
    <row r="5" spans="1:2" ht="15.75" thickBot="1">
      <c r="A5" s="181"/>
      <c r="B5" s="181"/>
    </row>
  </sheetData>
  <mergeCells count="2">
    <mergeCell ref="A3:A5"/>
    <mergeCell ref="B3:B5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88"/>
  <sheetViews>
    <sheetView showGridLines="0" topLeftCell="A7" zoomScale="115" zoomScaleNormal="115" zoomScaleSheetLayoutView="145" workbookViewId="0">
      <selection activeCell="B14" sqref="B14:E14"/>
    </sheetView>
  </sheetViews>
  <sheetFormatPr defaultColWidth="9.140625" defaultRowHeight="15"/>
  <cols>
    <col min="1" max="1" width="11" style="36" customWidth="1"/>
    <col min="2" max="2" width="32.85546875" style="36" customWidth="1"/>
    <col min="3" max="3" width="14.42578125" style="36" customWidth="1"/>
    <col min="4" max="4" width="8.42578125" style="36" customWidth="1"/>
    <col min="5" max="5" width="26.5703125" style="36" customWidth="1"/>
    <col min="6" max="16384" width="9.140625" style="36"/>
  </cols>
  <sheetData>
    <row r="5" spans="1:5">
      <c r="A5" s="122" t="s">
        <v>27</v>
      </c>
      <c r="B5" s="122"/>
      <c r="C5" s="122"/>
      <c r="D5" s="122"/>
      <c r="E5" s="122"/>
    </row>
    <row r="6" spans="1:5">
      <c r="A6" s="122" t="s">
        <v>154</v>
      </c>
      <c r="B6" s="122"/>
      <c r="C6" s="122"/>
      <c r="D6" s="122"/>
      <c r="E6" s="122"/>
    </row>
    <row r="7" spans="1:5">
      <c r="A7" s="122" t="s">
        <v>153</v>
      </c>
      <c r="B7" s="122"/>
      <c r="C7" s="122"/>
      <c r="D7" s="122"/>
      <c r="E7" s="122"/>
    </row>
    <row r="8" spans="1:5">
      <c r="A8" s="122"/>
      <c r="B8" s="122"/>
      <c r="C8" s="122"/>
      <c r="D8" s="122"/>
      <c r="E8" s="122"/>
    </row>
    <row r="10" spans="1:5">
      <c r="A10" s="123" t="s">
        <v>200</v>
      </c>
      <c r="B10" s="123"/>
      <c r="C10" s="123"/>
      <c r="D10" s="123"/>
      <c r="E10" s="123"/>
    </row>
    <row r="11" spans="1:5" ht="16.5" thickBot="1">
      <c r="A11" s="144" t="s">
        <v>152</v>
      </c>
      <c r="B11" s="144"/>
      <c r="C11" s="144"/>
      <c r="D11" s="144"/>
      <c r="E11" s="144"/>
    </row>
    <row r="12" spans="1:5" ht="16.5" thickBot="1">
      <c r="A12" s="40" t="s">
        <v>151</v>
      </c>
      <c r="B12" s="41"/>
      <c r="C12" s="116" t="s">
        <v>150</v>
      </c>
      <c r="D12" s="116"/>
      <c r="E12" s="42"/>
    </row>
    <row r="13" spans="1:5" ht="25.5" customHeight="1" thickBot="1">
      <c r="A13" s="40" t="s">
        <v>149</v>
      </c>
      <c r="B13" s="141"/>
      <c r="C13" s="141"/>
      <c r="D13" s="141"/>
      <c r="E13" s="141"/>
    </row>
    <row r="14" spans="1:5" ht="16.5" thickBot="1">
      <c r="A14" s="40" t="s">
        <v>201</v>
      </c>
      <c r="B14" s="120"/>
      <c r="C14" s="190"/>
      <c r="D14" s="190"/>
      <c r="E14" s="121"/>
    </row>
    <row r="15" spans="1:5" ht="15.75" thickBot="1">
      <c r="A15" s="143" t="s">
        <v>148</v>
      </c>
      <c r="B15" s="143"/>
      <c r="C15" s="143"/>
      <c r="D15" s="143"/>
      <c r="E15" s="143"/>
    </row>
    <row r="16" spans="1:5" ht="16.5" thickBot="1">
      <c r="A16" s="40" t="s">
        <v>147</v>
      </c>
      <c r="B16" s="42"/>
      <c r="C16" s="40" t="s">
        <v>146</v>
      </c>
      <c r="D16" s="120"/>
      <c r="E16" s="121"/>
    </row>
    <row r="17" spans="1:5" ht="24.75" thickBot="1">
      <c r="A17" s="40" t="s">
        <v>145</v>
      </c>
      <c r="B17" s="42"/>
      <c r="C17" s="40" t="s">
        <v>198</v>
      </c>
      <c r="D17" s="140"/>
      <c r="E17" s="140"/>
    </row>
    <row r="18" spans="1:5" ht="15.75" thickBot="1">
      <c r="A18" s="143" t="s">
        <v>156</v>
      </c>
      <c r="B18" s="143"/>
      <c r="C18" s="143"/>
      <c r="D18" s="143"/>
      <c r="E18" s="143"/>
    </row>
    <row r="19" spans="1:5" ht="15.75" thickBot="1">
      <c r="A19" s="40" t="s">
        <v>157</v>
      </c>
      <c r="B19" s="43"/>
      <c r="C19" s="40" t="s">
        <v>158</v>
      </c>
      <c r="D19" s="117"/>
      <c r="E19" s="117"/>
    </row>
    <row r="20" spans="1:5" ht="26.45" customHeight="1" thickBot="1">
      <c r="A20" s="143" t="s">
        <v>167</v>
      </c>
      <c r="B20" s="143"/>
      <c r="C20" s="143"/>
      <c r="D20" s="143"/>
      <c r="E20" s="143"/>
    </row>
    <row r="21" spans="1:5" ht="16.5" thickBot="1">
      <c r="A21" s="116" t="s">
        <v>177</v>
      </c>
      <c r="B21" s="116"/>
      <c r="C21" s="116"/>
      <c r="D21" s="116"/>
      <c r="E21" s="42" t="s">
        <v>181</v>
      </c>
    </row>
    <row r="22" spans="1:5" ht="26.25" customHeight="1" thickBot="1">
      <c r="A22" s="116" t="s">
        <v>168</v>
      </c>
      <c r="B22" s="116"/>
      <c r="C22" s="116"/>
      <c r="D22" s="116"/>
      <c r="E22" s="42"/>
    </row>
    <row r="23" spans="1:5" ht="15.75" thickBot="1">
      <c r="A23" s="47"/>
      <c r="B23" s="118"/>
      <c r="C23" s="118"/>
      <c r="D23" s="118"/>
      <c r="E23" s="119"/>
    </row>
    <row r="24" spans="1:5" ht="16.5" customHeight="1" thickBot="1">
      <c r="A24" s="142" t="s">
        <v>143</v>
      </c>
      <c r="B24" s="142"/>
      <c r="C24" s="142"/>
      <c r="D24" s="142"/>
      <c r="E24" s="142"/>
    </row>
    <row r="25" spans="1:5" ht="45.75" customHeight="1" thickBot="1">
      <c r="A25" s="125"/>
      <c r="B25" s="126"/>
      <c r="C25" s="126"/>
      <c r="D25" s="126"/>
      <c r="E25" s="127"/>
    </row>
    <row r="26" spans="1:5" ht="15.75" thickBot="1">
      <c r="A26" s="133" t="s">
        <v>142</v>
      </c>
      <c r="B26" s="133"/>
      <c r="C26" s="133"/>
      <c r="D26" s="133"/>
      <c r="E26" s="133"/>
    </row>
    <row r="27" spans="1:5" ht="15.75" thickBot="1">
      <c r="A27" s="59" t="s">
        <v>0</v>
      </c>
      <c r="B27" s="40" t="s">
        <v>1</v>
      </c>
      <c r="C27" s="59" t="s">
        <v>159</v>
      </c>
      <c r="D27" s="145" t="s">
        <v>33</v>
      </c>
      <c r="E27" s="145"/>
    </row>
    <row r="28" spans="1:5" ht="15.75" thickBot="1">
      <c r="A28" s="48">
        <v>1</v>
      </c>
      <c r="B28" s="37" t="s">
        <v>160</v>
      </c>
      <c r="C28" s="44">
        <f>IF('Checklist pagamento'!D4=1,1,IF('Checklist pagamento'!D4=0,0,0.5))</f>
        <v>0</v>
      </c>
      <c r="D28" s="130"/>
      <c r="E28" s="131"/>
    </row>
    <row r="29" spans="1:5" ht="15.75" thickBot="1">
      <c r="A29" s="49">
        <v>2</v>
      </c>
      <c r="B29" s="38" t="s">
        <v>161</v>
      </c>
      <c r="C29" s="45">
        <f>IF(OR('Checklist pagamento'!D5=1,SUM('Checklist pagamento'!D6:D10)=5),1,IF(OR('Checklist pagamento'!D5=0,SUM('Checklist pagamento'!D6:D10)=0),0,0.5))</f>
        <v>0</v>
      </c>
      <c r="D29" s="128"/>
      <c r="E29" s="129"/>
    </row>
    <row r="30" spans="1:5" ht="15.75" thickBot="1">
      <c r="A30" s="48">
        <v>3</v>
      </c>
      <c r="B30" s="37" t="s">
        <v>162</v>
      </c>
      <c r="C30" s="44">
        <f>IF('Checklist pagamento'!D11=1,1,0)</f>
        <v>0</v>
      </c>
      <c r="D30" s="130"/>
      <c r="E30" s="131"/>
    </row>
    <row r="31" spans="1:5" ht="15.75" thickBot="1">
      <c r="A31" s="49">
        <v>4</v>
      </c>
      <c r="B31" s="38" t="s">
        <v>163</v>
      </c>
      <c r="C31" s="45">
        <f>IF(SUM('Checklist pagamento'!D13:D15)=3,1,0)</f>
        <v>0</v>
      </c>
      <c r="D31" s="128"/>
      <c r="E31" s="129"/>
    </row>
    <row r="32" spans="1:5" ht="24.75" thickBot="1">
      <c r="A32" s="48">
        <v>5</v>
      </c>
      <c r="B32" s="37" t="s">
        <v>164</v>
      </c>
      <c r="C32" s="44">
        <f>IF(SUM('Checklist pagamento'!D18:D20)=3,1,0)</f>
        <v>0</v>
      </c>
      <c r="D32" s="130"/>
      <c r="E32" s="131"/>
    </row>
    <row r="33" spans="1:5" ht="15.75" thickBot="1">
      <c r="A33" s="49">
        <v>6</v>
      </c>
      <c r="B33" s="38" t="s">
        <v>165</v>
      </c>
      <c r="C33" s="45">
        <f>IF(SUM('Checklist pagamento'!D22:D28)=7,1,IF(SUM('Checklist pagamento'!D22:D28)=0,0))</f>
        <v>0</v>
      </c>
      <c r="D33" s="128"/>
      <c r="E33" s="129"/>
    </row>
    <row r="34" spans="1:5" ht="15.75" thickBot="1">
      <c r="A34" s="48">
        <v>7</v>
      </c>
      <c r="B34" s="37" t="s">
        <v>166</v>
      </c>
      <c r="C34" s="44">
        <f>IF(SUM('Checklist pagamento'!D30:D35)=6,1,0)</f>
        <v>0</v>
      </c>
      <c r="D34" s="130"/>
      <c r="E34" s="131"/>
    </row>
    <row r="35" spans="1:5" ht="15.75" thickBot="1">
      <c r="A35" s="49">
        <v>8</v>
      </c>
      <c r="B35" s="38" t="s">
        <v>174</v>
      </c>
      <c r="C35" s="45">
        <f>IF(E21="Não",1,IF(AND(E21="Sim",'Checklist pagamento'!D36=1),1,0))</f>
        <v>0</v>
      </c>
      <c r="D35" s="128"/>
      <c r="E35" s="129"/>
    </row>
    <row r="36" spans="1:5" ht="15.75" thickBot="1">
      <c r="A36" s="48">
        <v>9</v>
      </c>
      <c r="B36" s="37" t="s">
        <v>169</v>
      </c>
      <c r="C36" s="44">
        <f>IF('Checklist pagamento'!D37=1,1,IF('Checklist pagamento'!D37=0,0,0.5))</f>
        <v>0</v>
      </c>
      <c r="D36" s="130"/>
      <c r="E36" s="131"/>
    </row>
    <row r="37" spans="1:5" ht="15.75" thickBot="1">
      <c r="A37" s="49">
        <v>10</v>
      </c>
      <c r="B37" s="38" t="s">
        <v>6</v>
      </c>
      <c r="C37" s="45" t="e">
        <f>IF('Checklist pagamento'!#REF!,1,0)</f>
        <v>#REF!</v>
      </c>
      <c r="D37" s="128"/>
      <c r="E37" s="129"/>
    </row>
    <row r="38" spans="1:5" ht="15.75" thickBot="1">
      <c r="A38" s="48">
        <v>11</v>
      </c>
      <c r="B38" s="37" t="s">
        <v>175</v>
      </c>
      <c r="C38" s="44">
        <f>IF(OR('Checklist pagamento'!D38=1,SUM('Checklist pagamento'!D39:D50)=10),1,0)</f>
        <v>0</v>
      </c>
      <c r="D38" s="130"/>
      <c r="E38" s="131"/>
    </row>
    <row r="39" spans="1:5" ht="15.75" thickBot="1">
      <c r="A39" s="49">
        <v>12</v>
      </c>
      <c r="B39" s="38" t="s">
        <v>176</v>
      </c>
      <c r="C39" s="45">
        <f>IF(OR(SUM('Checklist pagamento'!D52:D56)=4,'Checklist pagamento'!D51=1),1,0)</f>
        <v>0</v>
      </c>
      <c r="D39" s="128"/>
      <c r="E39" s="129"/>
    </row>
    <row r="41" spans="1:5">
      <c r="A41" s="134" t="s">
        <v>170</v>
      </c>
      <c r="B41" s="134"/>
      <c r="C41" s="134"/>
      <c r="D41" s="134"/>
      <c r="E41" s="134"/>
    </row>
    <row r="42" spans="1:5" ht="54" customHeight="1">
      <c r="A42" s="39"/>
    </row>
    <row r="43" spans="1:5">
      <c r="A43" s="132" t="s">
        <v>171</v>
      </c>
      <c r="B43" s="132"/>
      <c r="C43" s="132"/>
      <c r="D43" s="132"/>
      <c r="E43" s="132"/>
    </row>
    <row r="44" spans="1:5">
      <c r="A44" s="132" t="s">
        <v>172</v>
      </c>
      <c r="B44" s="132"/>
      <c r="C44" s="132"/>
      <c r="D44" s="132"/>
      <c r="E44" s="132"/>
    </row>
    <row r="45" spans="1:5">
      <c r="A45" s="132" t="str">
        <f ca="1">"Em "&amp;TEXT(TODAY(),"dd/mm/aaaa")</f>
        <v>Em 19/10/2021</v>
      </c>
      <c r="B45" s="132"/>
      <c r="C45" s="132"/>
      <c r="D45" s="132"/>
      <c r="E45" s="132"/>
    </row>
    <row r="46" spans="1:5">
      <c r="A46" s="132" t="s">
        <v>29</v>
      </c>
      <c r="B46" s="132"/>
      <c r="C46" s="132"/>
      <c r="D46" s="132"/>
      <c r="E46" s="132"/>
    </row>
    <row r="47" spans="1:5">
      <c r="A47" s="132" t="s">
        <v>173</v>
      </c>
      <c r="B47" s="132"/>
      <c r="C47" s="132"/>
      <c r="D47" s="132"/>
      <c r="E47" s="132"/>
    </row>
    <row r="50" spans="1:5">
      <c r="A50" s="124" t="s">
        <v>194</v>
      </c>
      <c r="B50" s="124"/>
      <c r="C50" s="124"/>
      <c r="D50" s="124"/>
      <c r="E50" s="124"/>
    </row>
    <row r="88" ht="69.75" customHeight="1"/>
  </sheetData>
  <mergeCells count="41">
    <mergeCell ref="A44:E44"/>
    <mergeCell ref="A45:E45"/>
    <mergeCell ref="A46:E46"/>
    <mergeCell ref="A47:E47"/>
    <mergeCell ref="A50:E50"/>
    <mergeCell ref="D29:E29"/>
    <mergeCell ref="A18:E18"/>
    <mergeCell ref="D19:E19"/>
    <mergeCell ref="A20:E20"/>
    <mergeCell ref="A21:D21"/>
    <mergeCell ref="A22:D22"/>
    <mergeCell ref="A24:E24"/>
    <mergeCell ref="A25:E25"/>
    <mergeCell ref="A26:E26"/>
    <mergeCell ref="D27:E27"/>
    <mergeCell ref="D28:E28"/>
    <mergeCell ref="B23:E23"/>
    <mergeCell ref="A41:E41"/>
    <mergeCell ref="A43:E43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17:E17"/>
    <mergeCell ref="B14:E14"/>
    <mergeCell ref="A5:E5"/>
    <mergeCell ref="A6:E6"/>
    <mergeCell ref="A7:E7"/>
    <mergeCell ref="A8:E8"/>
    <mergeCell ref="A10:E10"/>
    <mergeCell ref="A11:E11"/>
    <mergeCell ref="C12:D12"/>
    <mergeCell ref="B13:E13"/>
    <mergeCell ref="A15:E15"/>
    <mergeCell ref="D16:E16"/>
  </mergeCells>
  <conditionalFormatting sqref="C28">
    <cfRule type="iconSet" priority="12">
      <iconSet iconSet="3Symbols2" showValue="0">
        <cfvo type="percent" val="0"/>
        <cfvo type="num" val="0.5"/>
        <cfvo type="num" val="1"/>
      </iconSet>
    </cfRule>
  </conditionalFormatting>
  <conditionalFormatting sqref="C30">
    <cfRule type="iconSet" priority="11">
      <iconSet iconSet="3Symbols2" showValue="0">
        <cfvo type="percent" val="0"/>
        <cfvo type="num" val="0.5"/>
        <cfvo type="num" val="1"/>
      </iconSet>
    </cfRule>
  </conditionalFormatting>
  <conditionalFormatting sqref="C32">
    <cfRule type="iconSet" priority="10">
      <iconSet iconSet="3Symbols2" showValue="0">
        <cfvo type="percent" val="0"/>
        <cfvo type="num" val="0.5"/>
        <cfvo type="num" val="1"/>
      </iconSet>
    </cfRule>
  </conditionalFormatting>
  <conditionalFormatting sqref="C34">
    <cfRule type="iconSet" priority="9">
      <iconSet iconSet="3Symbols2" showValue="0">
        <cfvo type="percent" val="0"/>
        <cfvo type="num" val="0.5"/>
        <cfvo type="num" val="1"/>
      </iconSet>
    </cfRule>
  </conditionalFormatting>
  <conditionalFormatting sqref="C36">
    <cfRule type="iconSet" priority="8">
      <iconSet iconSet="3Symbols2" showValue="0">
        <cfvo type="percent" val="0"/>
        <cfvo type="num" val="0.5"/>
        <cfvo type="num" val="1"/>
      </iconSet>
    </cfRule>
  </conditionalFormatting>
  <conditionalFormatting sqref="C38">
    <cfRule type="iconSet" priority="7">
      <iconSet iconSet="3Symbols2" showValue="0">
        <cfvo type="percent" val="0"/>
        <cfvo type="num" val="0.5"/>
        <cfvo type="num" val="1"/>
      </iconSet>
    </cfRule>
  </conditionalFormatting>
  <conditionalFormatting sqref="C29">
    <cfRule type="iconSet" priority="6">
      <iconSet iconSet="3Symbols2" showValue="0">
        <cfvo type="percent" val="0"/>
        <cfvo type="num" val="0.5"/>
        <cfvo type="num" val="1"/>
      </iconSet>
    </cfRule>
  </conditionalFormatting>
  <conditionalFormatting sqref="C31">
    <cfRule type="iconSet" priority="5">
      <iconSet iconSet="3Symbols2" showValue="0">
        <cfvo type="percent" val="0"/>
        <cfvo type="num" val="0.5"/>
        <cfvo type="num" val="1"/>
      </iconSet>
    </cfRule>
  </conditionalFormatting>
  <conditionalFormatting sqref="C33">
    <cfRule type="iconSet" priority="4">
      <iconSet iconSet="3Symbols2" showValue="0">
        <cfvo type="percent" val="0"/>
        <cfvo type="num" val="0.5"/>
        <cfvo type="num" val="1"/>
      </iconSet>
    </cfRule>
  </conditionalFormatting>
  <conditionalFormatting sqref="C35">
    <cfRule type="iconSet" priority="3">
      <iconSet iconSet="3Symbols2" showValue="0">
        <cfvo type="percent" val="0"/>
        <cfvo type="num" val="0.5"/>
        <cfvo type="num" val="1"/>
      </iconSet>
    </cfRule>
  </conditionalFormatting>
  <conditionalFormatting sqref="C37">
    <cfRule type="iconSet" priority="2">
      <iconSet iconSet="3Symbols2" showValue="0">
        <cfvo type="percent" val="0"/>
        <cfvo type="num" val="0.5"/>
        <cfvo type="num" val="1"/>
      </iconSet>
    </cfRule>
  </conditionalFormatting>
  <conditionalFormatting sqref="C39">
    <cfRule type="iconSet" priority="1">
      <iconSet iconSet="3Symbols2" showValue="0">
        <cfvo type="percent" val="0"/>
        <cfvo type="num" val="0.5"/>
        <cfvo type="num" val="1"/>
      </iconSet>
    </cfRule>
  </conditionalFormatting>
  <pageMargins left="0.511811024" right="0.511811024" top="0.78740157499999996" bottom="0.78740157499999996" header="0.31496062000000002" footer="0.31496062000000002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zoomScaleNormal="100" workbookViewId="0">
      <selection activeCell="H8" sqref="H8"/>
    </sheetView>
  </sheetViews>
  <sheetFormatPr defaultRowHeight="15"/>
  <cols>
    <col min="2" max="2" width="9.140625" style="22"/>
    <col min="3" max="3" width="78" customWidth="1"/>
    <col min="4" max="4" width="9.42578125" bestFit="1" customWidth="1"/>
    <col min="6" max="6" width="50.5703125" customWidth="1"/>
    <col min="8" max="8" width="7.28515625" customWidth="1"/>
    <col min="9" max="9" width="14.28515625" customWidth="1"/>
    <col min="10" max="10" width="16.5703125" customWidth="1"/>
    <col min="13" max="13" width="13.5703125" customWidth="1"/>
  </cols>
  <sheetData>
    <row r="1" spans="2:9" ht="19.5" thickBot="1">
      <c r="B1" s="111" t="s">
        <v>276</v>
      </c>
      <c r="C1" s="112"/>
      <c r="D1" s="112"/>
      <c r="E1" s="112"/>
      <c r="F1" s="113"/>
    </row>
    <row r="2" spans="2:9" ht="16.5" thickBot="1">
      <c r="B2" s="14" t="s">
        <v>0</v>
      </c>
      <c r="C2" s="14" t="s">
        <v>1</v>
      </c>
      <c r="D2" s="14" t="s">
        <v>32</v>
      </c>
      <c r="E2" s="107" t="s">
        <v>33</v>
      </c>
      <c r="F2" s="108"/>
      <c r="H2" s="102" t="s">
        <v>182</v>
      </c>
      <c r="I2" s="102"/>
    </row>
    <row r="3" spans="2:9" ht="31.5">
      <c r="B3" s="25">
        <v>1</v>
      </c>
      <c r="C3" s="34" t="s">
        <v>140</v>
      </c>
      <c r="D3" s="51"/>
      <c r="E3" s="105"/>
      <c r="F3" s="106"/>
      <c r="H3" s="102"/>
      <c r="I3" s="102"/>
    </row>
    <row r="4" spans="2:9" ht="31.5">
      <c r="B4" s="26">
        <v>2</v>
      </c>
      <c r="C4" s="29" t="s">
        <v>88</v>
      </c>
      <c r="D4" s="52"/>
      <c r="E4" s="103"/>
      <c r="F4" s="104"/>
      <c r="H4" s="102"/>
      <c r="I4" s="102"/>
    </row>
    <row r="5" spans="2:9" ht="31.5">
      <c r="B5" s="27">
        <v>3</v>
      </c>
      <c r="C5" s="29" t="s">
        <v>178</v>
      </c>
      <c r="D5" s="52"/>
      <c r="E5" s="103"/>
      <c r="F5" s="104"/>
      <c r="H5" s="35" t="s">
        <v>216</v>
      </c>
      <c r="I5" s="21" t="s">
        <v>76</v>
      </c>
    </row>
    <row r="6" spans="2:9" ht="15.75">
      <c r="B6" s="23" t="s">
        <v>78</v>
      </c>
      <c r="C6" s="30" t="s">
        <v>80</v>
      </c>
      <c r="D6" s="52"/>
      <c r="E6" s="103"/>
      <c r="F6" s="104"/>
      <c r="H6" s="35" t="s">
        <v>217</v>
      </c>
      <c r="I6" s="21" t="s">
        <v>77</v>
      </c>
    </row>
    <row r="7" spans="2:9" ht="15.75">
      <c r="B7" s="23" t="s">
        <v>79</v>
      </c>
      <c r="C7" s="30" t="s">
        <v>81</v>
      </c>
      <c r="D7" s="52"/>
      <c r="E7" s="103"/>
      <c r="F7" s="104"/>
      <c r="H7" s="35" t="s">
        <v>105</v>
      </c>
      <c r="I7" s="21" t="s">
        <v>106</v>
      </c>
    </row>
    <row r="8" spans="2:9" ht="15.75">
      <c r="B8" s="23" t="s">
        <v>85</v>
      </c>
      <c r="C8" s="30" t="s">
        <v>82</v>
      </c>
      <c r="D8" s="52"/>
      <c r="E8" s="103"/>
      <c r="F8" s="104"/>
    </row>
    <row r="9" spans="2:9" ht="15.75">
      <c r="B9" s="23" t="s">
        <v>86</v>
      </c>
      <c r="C9" s="30" t="s">
        <v>83</v>
      </c>
      <c r="D9" s="52"/>
      <c r="E9" s="103"/>
      <c r="F9" s="104"/>
    </row>
    <row r="10" spans="2:9" ht="15.75">
      <c r="B10" s="23" t="s">
        <v>87</v>
      </c>
      <c r="C10" s="30" t="s">
        <v>84</v>
      </c>
      <c r="D10" s="52"/>
      <c r="E10" s="103"/>
      <c r="F10" s="104"/>
    </row>
    <row r="11" spans="2:9" ht="63">
      <c r="B11" s="26">
        <v>4</v>
      </c>
      <c r="C11" s="29" t="s">
        <v>206</v>
      </c>
      <c r="D11" s="52"/>
      <c r="E11" s="103"/>
      <c r="F11" s="104"/>
    </row>
    <row r="12" spans="2:9" ht="15.75">
      <c r="B12" s="27">
        <v>5</v>
      </c>
      <c r="C12" s="29" t="s">
        <v>207</v>
      </c>
      <c r="D12" s="50"/>
      <c r="E12" s="103"/>
      <c r="F12" s="104"/>
    </row>
    <row r="13" spans="2:9" ht="15.75">
      <c r="B13" s="23" t="s">
        <v>107</v>
      </c>
      <c r="C13" s="30" t="s">
        <v>89</v>
      </c>
      <c r="D13" s="52"/>
      <c r="E13" s="103"/>
      <c r="F13" s="104"/>
    </row>
    <row r="14" spans="2:9" ht="15.75">
      <c r="B14" s="23" t="s">
        <v>108</v>
      </c>
      <c r="C14" s="30" t="s">
        <v>90</v>
      </c>
      <c r="D14" s="52"/>
      <c r="E14" s="103"/>
      <c r="F14" s="104"/>
    </row>
    <row r="15" spans="2:9" ht="15.75">
      <c r="B15" s="23" t="s">
        <v>109</v>
      </c>
      <c r="C15" s="30" t="s">
        <v>91</v>
      </c>
      <c r="D15" s="52"/>
      <c r="E15" s="103"/>
      <c r="F15" s="104"/>
    </row>
    <row r="16" spans="2:9" ht="30">
      <c r="B16" s="23" t="s">
        <v>279</v>
      </c>
      <c r="C16" s="30" t="s">
        <v>290</v>
      </c>
      <c r="D16" s="52"/>
      <c r="E16" s="109" t="s">
        <v>278</v>
      </c>
      <c r="F16" s="110"/>
    </row>
    <row r="17" spans="2:6" ht="15.75">
      <c r="B17" s="27">
        <v>6</v>
      </c>
      <c r="C17" s="29" t="s">
        <v>208</v>
      </c>
      <c r="D17" s="50"/>
      <c r="E17" s="103"/>
      <c r="F17" s="104"/>
    </row>
    <row r="18" spans="2:6" ht="15.75">
      <c r="B18" s="23" t="s">
        <v>110</v>
      </c>
      <c r="C18" s="30" t="s">
        <v>89</v>
      </c>
      <c r="D18" s="52"/>
      <c r="E18" s="103"/>
      <c r="F18" s="104"/>
    </row>
    <row r="19" spans="2:6" ht="15.75">
      <c r="B19" s="23" t="s">
        <v>111</v>
      </c>
      <c r="C19" s="30" t="s">
        <v>90</v>
      </c>
      <c r="D19" s="52"/>
      <c r="E19" s="103"/>
      <c r="F19" s="104"/>
    </row>
    <row r="20" spans="2:6" ht="15.75">
      <c r="B20" s="23" t="s">
        <v>112</v>
      </c>
      <c r="C20" s="30" t="s">
        <v>91</v>
      </c>
      <c r="D20" s="52"/>
      <c r="E20" s="103"/>
      <c r="F20" s="104"/>
    </row>
    <row r="21" spans="2:6" ht="15.75">
      <c r="B21" s="27">
        <v>7</v>
      </c>
      <c r="C21" s="31" t="s">
        <v>209</v>
      </c>
      <c r="D21" s="50"/>
      <c r="E21" s="103"/>
      <c r="F21" s="104"/>
    </row>
    <row r="22" spans="2:6" ht="15.75">
      <c r="B22" s="23" t="s">
        <v>113</v>
      </c>
      <c r="C22" s="32" t="s">
        <v>92</v>
      </c>
      <c r="D22" s="52"/>
      <c r="E22" s="109"/>
      <c r="F22" s="110"/>
    </row>
    <row r="23" spans="2:6" ht="15.75">
      <c r="B23" s="23" t="s">
        <v>114</v>
      </c>
      <c r="C23" s="30" t="s">
        <v>93</v>
      </c>
      <c r="D23" s="52"/>
      <c r="E23" s="109"/>
      <c r="F23" s="110"/>
    </row>
    <row r="24" spans="2:6" ht="15.75">
      <c r="B24" s="23" t="s">
        <v>115</v>
      </c>
      <c r="C24" s="30" t="s">
        <v>94</v>
      </c>
      <c r="D24" s="52"/>
      <c r="E24" s="103"/>
      <c r="F24" s="104"/>
    </row>
    <row r="25" spans="2:6" ht="15.75">
      <c r="B25" s="23" t="s">
        <v>116</v>
      </c>
      <c r="C25" s="30" t="s">
        <v>95</v>
      </c>
      <c r="D25" s="52"/>
      <c r="E25" s="103"/>
      <c r="F25" s="104"/>
    </row>
    <row r="26" spans="2:6" ht="30">
      <c r="B26" s="23" t="s">
        <v>117</v>
      </c>
      <c r="C26" s="30" t="s">
        <v>96</v>
      </c>
      <c r="D26" s="52"/>
      <c r="E26" s="103"/>
      <c r="F26" s="104"/>
    </row>
    <row r="27" spans="2:6" ht="15.75">
      <c r="B27" s="23" t="s">
        <v>118</v>
      </c>
      <c r="C27" s="30" t="s">
        <v>97</v>
      </c>
      <c r="D27" s="52"/>
      <c r="E27" s="103"/>
      <c r="F27" s="104"/>
    </row>
    <row r="28" spans="2:6" ht="15.75">
      <c r="B28" s="23" t="s">
        <v>119</v>
      </c>
      <c r="C28" s="30" t="s">
        <v>98</v>
      </c>
      <c r="D28" s="52"/>
      <c r="E28" s="103"/>
      <c r="F28" s="104"/>
    </row>
    <row r="29" spans="2:6" ht="15.75">
      <c r="B29" s="27">
        <v>8</v>
      </c>
      <c r="C29" s="29" t="s">
        <v>203</v>
      </c>
      <c r="D29" s="50"/>
      <c r="E29" s="109"/>
      <c r="F29" s="110"/>
    </row>
    <row r="30" spans="2:6" ht="15.75">
      <c r="B30" s="28" t="s">
        <v>120</v>
      </c>
      <c r="C30" s="30" t="s">
        <v>99</v>
      </c>
      <c r="D30" s="52"/>
      <c r="E30" s="103"/>
      <c r="F30" s="104"/>
    </row>
    <row r="31" spans="2:6" ht="15.75">
      <c r="B31" s="28" t="s">
        <v>121</v>
      </c>
      <c r="C31" s="30" t="s">
        <v>100</v>
      </c>
      <c r="D31" s="53"/>
      <c r="E31" s="103"/>
      <c r="F31" s="104"/>
    </row>
    <row r="32" spans="2:6" ht="15.75">
      <c r="B32" s="23" t="s">
        <v>122</v>
      </c>
      <c r="C32" s="30" t="s">
        <v>101</v>
      </c>
      <c r="D32" s="52"/>
      <c r="E32" s="103"/>
      <c r="F32" s="104"/>
    </row>
    <row r="33" spans="1:6" ht="15.75">
      <c r="B33" s="23" t="s">
        <v>123</v>
      </c>
      <c r="C33" s="30" t="s">
        <v>102</v>
      </c>
      <c r="D33" s="52"/>
      <c r="E33" s="103"/>
      <c r="F33" s="104"/>
    </row>
    <row r="34" spans="1:6" ht="15.75">
      <c r="B34" s="23" t="s">
        <v>124</v>
      </c>
      <c r="C34" s="30" t="s">
        <v>103</v>
      </c>
      <c r="D34" s="52"/>
      <c r="E34" s="103"/>
      <c r="F34" s="104"/>
    </row>
    <row r="35" spans="1:6" ht="45">
      <c r="B35" s="23" t="s">
        <v>125</v>
      </c>
      <c r="C35" s="30" t="s">
        <v>104</v>
      </c>
      <c r="D35" s="52"/>
      <c r="E35" s="103"/>
      <c r="F35" s="104"/>
    </row>
    <row r="36" spans="1:6" ht="47.25">
      <c r="B36" s="27">
        <v>9</v>
      </c>
      <c r="C36" s="29" t="s">
        <v>179</v>
      </c>
      <c r="D36" s="52"/>
      <c r="E36" s="103"/>
      <c r="F36" s="104"/>
    </row>
    <row r="37" spans="1:6" ht="31.5">
      <c r="B37" s="25">
        <v>10</v>
      </c>
      <c r="C37" s="29" t="s">
        <v>180</v>
      </c>
      <c r="D37" s="52"/>
      <c r="E37" s="103"/>
      <c r="F37" s="104"/>
    </row>
    <row r="38" spans="1:6" ht="31.5">
      <c r="B38" s="27">
        <v>11</v>
      </c>
      <c r="C38" s="31" t="s">
        <v>210</v>
      </c>
      <c r="D38" s="52"/>
      <c r="E38" s="103"/>
      <c r="F38" s="104"/>
    </row>
    <row r="39" spans="1:6" ht="15.75">
      <c r="A39">
        <v>1</v>
      </c>
      <c r="B39" s="23" t="str">
        <f>$B$38&amp;"."&amp;A39</f>
        <v>11.1</v>
      </c>
      <c r="C39" s="32" t="s">
        <v>126</v>
      </c>
      <c r="D39" s="52"/>
      <c r="E39" s="103"/>
      <c r="F39" s="104"/>
    </row>
    <row r="40" spans="1:6" ht="15.75">
      <c r="A40">
        <v>2</v>
      </c>
      <c r="B40" s="23" t="str">
        <f t="shared" ref="B40:B50" si="0">$B$38&amp;"."&amp;A40</f>
        <v>11.2</v>
      </c>
      <c r="C40" s="30" t="s">
        <v>127</v>
      </c>
      <c r="D40" s="52"/>
      <c r="E40" s="103"/>
      <c r="F40" s="104"/>
    </row>
    <row r="41" spans="1:6" ht="15.75">
      <c r="A41">
        <v>3</v>
      </c>
      <c r="B41" s="23" t="str">
        <f t="shared" si="0"/>
        <v>11.3</v>
      </c>
      <c r="C41" s="30" t="s">
        <v>128</v>
      </c>
      <c r="D41" s="52"/>
      <c r="E41" s="103"/>
      <c r="F41" s="104"/>
    </row>
    <row r="42" spans="1:6" ht="15.75">
      <c r="A42">
        <v>4</v>
      </c>
      <c r="B42" s="23" t="str">
        <f t="shared" si="0"/>
        <v>11.4</v>
      </c>
      <c r="C42" s="30" t="s">
        <v>129</v>
      </c>
      <c r="D42" s="52"/>
      <c r="E42" s="103"/>
      <c r="F42" s="104"/>
    </row>
    <row r="43" spans="1:6" ht="15.75">
      <c r="A43">
        <v>5</v>
      </c>
      <c r="B43" s="23" t="str">
        <f t="shared" si="0"/>
        <v>11.5</v>
      </c>
      <c r="C43" s="30" t="s">
        <v>130</v>
      </c>
      <c r="D43" s="52"/>
      <c r="E43" s="103"/>
      <c r="F43" s="104"/>
    </row>
    <row r="44" spans="1:6" ht="15.75">
      <c r="A44">
        <v>6</v>
      </c>
      <c r="B44" s="23" t="str">
        <f t="shared" si="0"/>
        <v>11.6</v>
      </c>
      <c r="C44" s="30" t="s">
        <v>131</v>
      </c>
      <c r="D44" s="52"/>
      <c r="E44" s="103"/>
      <c r="F44" s="104"/>
    </row>
    <row r="45" spans="1:6" ht="15.75">
      <c r="A45">
        <v>7</v>
      </c>
      <c r="B45" s="23" t="str">
        <f t="shared" si="0"/>
        <v>11.7</v>
      </c>
      <c r="C45" s="30" t="s">
        <v>132</v>
      </c>
      <c r="D45" s="52"/>
      <c r="E45" s="103"/>
      <c r="F45" s="104"/>
    </row>
    <row r="46" spans="1:6" ht="15.75">
      <c r="A46">
        <v>8</v>
      </c>
      <c r="B46" s="23" t="str">
        <f t="shared" si="0"/>
        <v>11.8</v>
      </c>
      <c r="C46" s="30" t="s">
        <v>133</v>
      </c>
      <c r="D46" s="52"/>
      <c r="E46" s="103"/>
      <c r="F46" s="104"/>
    </row>
    <row r="47" spans="1:6" ht="15.75">
      <c r="A47">
        <v>9</v>
      </c>
      <c r="B47" s="23" t="str">
        <f t="shared" si="0"/>
        <v>11.9</v>
      </c>
      <c r="C47" s="30" t="s">
        <v>134</v>
      </c>
      <c r="D47" s="52"/>
      <c r="E47" s="103"/>
      <c r="F47" s="104"/>
    </row>
    <row r="48" spans="1:6" ht="15.75">
      <c r="A48">
        <v>10</v>
      </c>
      <c r="B48" s="23" t="str">
        <f t="shared" ref="B48:B49" si="1">$B$38&amp;"."&amp;A48</f>
        <v>11.10</v>
      </c>
      <c r="C48" s="30" t="s">
        <v>139</v>
      </c>
      <c r="D48" s="52"/>
      <c r="E48" s="103"/>
      <c r="F48" s="104"/>
    </row>
    <row r="49" spans="1:6" ht="15.75">
      <c r="A49">
        <v>11</v>
      </c>
      <c r="B49" s="23" t="str">
        <f t="shared" si="1"/>
        <v>11.11</v>
      </c>
      <c r="C49" s="30" t="s">
        <v>272</v>
      </c>
      <c r="D49" s="52"/>
      <c r="E49" s="103"/>
      <c r="F49" s="104"/>
    </row>
    <row r="50" spans="1:6" ht="15.75">
      <c r="A50">
        <v>12</v>
      </c>
      <c r="B50" s="23" t="str">
        <f t="shared" si="0"/>
        <v>11.12</v>
      </c>
      <c r="C50" s="30" t="s">
        <v>273</v>
      </c>
      <c r="D50" s="52"/>
      <c r="E50" s="103"/>
      <c r="F50" s="104"/>
    </row>
    <row r="51" spans="1:6" ht="31.5" customHeight="1">
      <c r="B51" s="27">
        <v>12</v>
      </c>
      <c r="C51" s="29" t="s">
        <v>141</v>
      </c>
      <c r="D51" s="52"/>
      <c r="E51" s="103"/>
      <c r="F51" s="104"/>
    </row>
    <row r="52" spans="1:6" ht="15.75">
      <c r="A52">
        <v>1</v>
      </c>
      <c r="B52" s="23" t="str">
        <f>$B$51&amp;"."&amp;A52</f>
        <v>12.1</v>
      </c>
      <c r="C52" s="30" t="s">
        <v>135</v>
      </c>
      <c r="D52" s="52"/>
      <c r="E52" s="103"/>
      <c r="F52" s="104"/>
    </row>
    <row r="53" spans="1:6" ht="15.75">
      <c r="A53">
        <v>2</v>
      </c>
      <c r="B53" s="23" t="str">
        <f>$B$51&amp;"."&amp;A53</f>
        <v>12.2</v>
      </c>
      <c r="C53" s="30" t="s">
        <v>274</v>
      </c>
      <c r="D53" s="52"/>
      <c r="E53" s="89"/>
      <c r="F53" s="90"/>
    </row>
    <row r="54" spans="1:6" ht="30">
      <c r="A54">
        <v>3</v>
      </c>
      <c r="B54" s="23" t="str">
        <f t="shared" ref="B54:B56" si="2">$B$51&amp;"."&amp;A54</f>
        <v>12.3</v>
      </c>
      <c r="C54" s="30" t="s">
        <v>136</v>
      </c>
      <c r="D54" s="52"/>
      <c r="E54" s="103"/>
      <c r="F54" s="104"/>
    </row>
    <row r="55" spans="1:6" ht="30">
      <c r="A55">
        <v>4</v>
      </c>
      <c r="B55" s="23" t="str">
        <f t="shared" si="2"/>
        <v>12.4</v>
      </c>
      <c r="C55" s="30" t="s">
        <v>137</v>
      </c>
      <c r="D55" s="52"/>
      <c r="E55" s="103"/>
      <c r="F55" s="104"/>
    </row>
    <row r="56" spans="1:6" ht="16.5" thickBot="1">
      <c r="A56">
        <v>5</v>
      </c>
      <c r="B56" s="24" t="str">
        <f t="shared" si="2"/>
        <v>12.5</v>
      </c>
      <c r="C56" s="33" t="s">
        <v>138</v>
      </c>
      <c r="D56" s="54"/>
      <c r="E56" s="114"/>
      <c r="F56" s="115"/>
    </row>
    <row r="57" spans="1:6">
      <c r="C57" s="13"/>
      <c r="D57" s="13"/>
      <c r="E57" s="13"/>
      <c r="F57" s="13"/>
    </row>
    <row r="58" spans="1:6">
      <c r="C58" s="13"/>
      <c r="D58" s="61"/>
      <c r="E58" s="13"/>
      <c r="F58" s="13"/>
    </row>
    <row r="59" spans="1:6">
      <c r="C59" s="13"/>
      <c r="D59" s="61"/>
      <c r="E59" s="13"/>
      <c r="F59" s="13"/>
    </row>
    <row r="60" spans="1:6">
      <c r="C60" s="13"/>
      <c r="D60" s="13"/>
      <c r="E60" s="13"/>
      <c r="F60" s="13"/>
    </row>
    <row r="61" spans="1:6">
      <c r="C61" s="13"/>
      <c r="D61" s="13"/>
      <c r="E61" s="13"/>
      <c r="F61" s="13"/>
    </row>
    <row r="62" spans="1:6">
      <c r="C62" s="13"/>
      <c r="D62" s="13"/>
      <c r="E62" s="13"/>
      <c r="F62" s="13"/>
    </row>
    <row r="63" spans="1:6">
      <c r="C63" s="13"/>
      <c r="D63" s="13"/>
      <c r="E63" s="13"/>
      <c r="F63" s="13"/>
    </row>
    <row r="64" spans="1:6">
      <c r="C64" s="13"/>
      <c r="D64" s="13"/>
      <c r="E64" s="13"/>
      <c r="F64" s="13"/>
    </row>
    <row r="65" spans="3:6">
      <c r="C65" s="13"/>
      <c r="D65" s="13"/>
      <c r="E65" s="13"/>
      <c r="F65" s="13"/>
    </row>
    <row r="66" spans="3:6">
      <c r="C66" s="13"/>
      <c r="D66" s="13"/>
      <c r="E66" s="13"/>
      <c r="F66" s="13"/>
    </row>
  </sheetData>
  <sheetProtection selectLockedCells="1"/>
  <mergeCells count="56">
    <mergeCell ref="E51:F51"/>
    <mergeCell ref="E52:F52"/>
    <mergeCell ref="E54:F54"/>
    <mergeCell ref="E55:F55"/>
    <mergeCell ref="E56:F56"/>
    <mergeCell ref="E44:F44"/>
    <mergeCell ref="E45:F45"/>
    <mergeCell ref="E46:F46"/>
    <mergeCell ref="E47:F47"/>
    <mergeCell ref="E50:F50"/>
    <mergeCell ref="E48:F48"/>
    <mergeCell ref="E49:F49"/>
    <mergeCell ref="E41:F41"/>
    <mergeCell ref="E42:F42"/>
    <mergeCell ref="E43:F43"/>
    <mergeCell ref="B1:F1"/>
    <mergeCell ref="E5:F5"/>
    <mergeCell ref="E7:F7"/>
    <mergeCell ref="E6:F6"/>
    <mergeCell ref="E8:F8"/>
    <mergeCell ref="E9:F9"/>
    <mergeCell ref="E10:F10"/>
    <mergeCell ref="E11:F11"/>
    <mergeCell ref="E25:F25"/>
    <mergeCell ref="E13:F13"/>
    <mergeCell ref="E14:F14"/>
    <mergeCell ref="E15:F15"/>
    <mergeCell ref="E40:F40"/>
    <mergeCell ref="E37:F37"/>
    <mergeCell ref="E38:F38"/>
    <mergeCell ref="E39:F39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H2:I4"/>
    <mergeCell ref="E4:F4"/>
    <mergeCell ref="E3:F3"/>
    <mergeCell ref="E2:F2"/>
    <mergeCell ref="E26:F26"/>
    <mergeCell ref="E20:F20"/>
    <mergeCell ref="E21:F21"/>
    <mergeCell ref="E22:F22"/>
    <mergeCell ref="E23:F23"/>
    <mergeCell ref="E24:F24"/>
    <mergeCell ref="E17:F17"/>
    <mergeCell ref="E18:F18"/>
    <mergeCell ref="E19:F19"/>
    <mergeCell ref="E12:F12"/>
    <mergeCell ref="E16:F16"/>
  </mergeCells>
  <conditionalFormatting sqref="D6:D10">
    <cfRule type="expression" dxfId="6" priority="8">
      <formula>$D$5="s"</formula>
    </cfRule>
  </conditionalFormatting>
  <conditionalFormatting sqref="D52:D53">
    <cfRule type="expression" dxfId="5" priority="5">
      <formula>$D$51="s"</formula>
    </cfRule>
  </conditionalFormatting>
  <conditionalFormatting sqref="D56">
    <cfRule type="expression" dxfId="4" priority="4">
      <formula>$D$51="s"</formula>
    </cfRule>
  </conditionalFormatting>
  <conditionalFormatting sqref="D54:D55">
    <cfRule type="expression" dxfId="3" priority="3">
      <formula>$D$51="s"</formula>
    </cfRule>
  </conditionalFormatting>
  <conditionalFormatting sqref="D39">
    <cfRule type="expression" dxfId="2" priority="2">
      <formula>$D$38="s"</formula>
    </cfRule>
  </conditionalFormatting>
  <conditionalFormatting sqref="D40:D50">
    <cfRule type="expression" dxfId="1" priority="1">
      <formula>$D$38="s"</formula>
    </cfRule>
  </conditionalFormatting>
  <pageMargins left="0.511811024" right="0.511811024" top="0.78740157499999996" bottom="0.78740157499999996" header="0.31496062000000002" footer="0.31496062000000002"/>
  <pageSetup paperSize="9" scale="52" orientation="portrait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87"/>
  <sheetViews>
    <sheetView showGridLines="0" view="pageBreakPreview" zoomScale="145" zoomScaleNormal="115" zoomScaleSheetLayoutView="145" workbookViewId="0">
      <selection activeCell="C11" sqref="C11:E11"/>
    </sheetView>
  </sheetViews>
  <sheetFormatPr defaultColWidth="9.140625" defaultRowHeight="15"/>
  <cols>
    <col min="1" max="1" width="11" style="36" customWidth="1"/>
    <col min="2" max="2" width="32.85546875" style="36" customWidth="1"/>
    <col min="3" max="3" width="14.42578125" style="36" customWidth="1"/>
    <col min="4" max="4" width="8.42578125" style="36" customWidth="1"/>
    <col min="5" max="5" width="26.5703125" style="36" customWidth="1"/>
    <col min="6" max="16384" width="9.140625" style="36"/>
  </cols>
  <sheetData>
    <row r="5" spans="1:5">
      <c r="A5" s="122" t="s">
        <v>27</v>
      </c>
      <c r="B5" s="122"/>
      <c r="C5" s="122"/>
      <c r="D5" s="122"/>
      <c r="E5" s="122"/>
    </row>
    <row r="6" spans="1:5">
      <c r="A6" s="122" t="s">
        <v>154</v>
      </c>
      <c r="B6" s="122"/>
      <c r="C6" s="122"/>
      <c r="D6" s="122"/>
      <c r="E6" s="122"/>
    </row>
    <row r="7" spans="1:5">
      <c r="A7" s="122" t="s">
        <v>153</v>
      </c>
      <c r="B7" s="122"/>
      <c r="C7" s="122"/>
      <c r="D7" s="122"/>
      <c r="E7" s="122"/>
    </row>
    <row r="8" spans="1:5">
      <c r="A8" s="122" t="s">
        <v>29</v>
      </c>
      <c r="B8" s="122"/>
      <c r="C8" s="122"/>
      <c r="D8" s="122"/>
      <c r="E8" s="122"/>
    </row>
    <row r="10" spans="1:5" ht="15.75" thickBot="1">
      <c r="A10" s="123" t="s">
        <v>155</v>
      </c>
      <c r="B10" s="123"/>
      <c r="C10" s="123"/>
      <c r="D10" s="123"/>
      <c r="E10" s="123"/>
    </row>
    <row r="11" spans="1:5" ht="16.5" thickBot="1">
      <c r="A11" s="135" t="s">
        <v>193</v>
      </c>
      <c r="B11" s="136"/>
      <c r="C11" s="137"/>
      <c r="D11" s="138"/>
      <c r="E11" s="139"/>
    </row>
    <row r="13" spans="1:5" ht="25.5" customHeight="1" thickBot="1">
      <c r="A13" s="144" t="s">
        <v>152</v>
      </c>
      <c r="B13" s="144"/>
      <c r="C13" s="144"/>
      <c r="D13" s="144"/>
      <c r="E13" s="144"/>
    </row>
    <row r="14" spans="1:5" ht="16.5" thickBot="1">
      <c r="A14" s="40" t="s">
        <v>151</v>
      </c>
      <c r="B14" s="41"/>
      <c r="C14" s="116" t="s">
        <v>150</v>
      </c>
      <c r="D14" s="116"/>
      <c r="E14" s="42"/>
    </row>
    <row r="15" spans="1:5" ht="16.5" thickBot="1">
      <c r="A15" s="40" t="s">
        <v>149</v>
      </c>
      <c r="B15" s="141"/>
      <c r="C15" s="141"/>
      <c r="D15" s="141"/>
      <c r="E15" s="141"/>
    </row>
    <row r="16" spans="1:5" ht="15.75" thickBot="1">
      <c r="A16" s="143" t="s">
        <v>148</v>
      </c>
      <c r="B16" s="143"/>
      <c r="C16" s="143"/>
      <c r="D16" s="143"/>
      <c r="E16" s="143"/>
    </row>
    <row r="17" spans="1:5" ht="16.5" thickBot="1">
      <c r="A17" s="40" t="s">
        <v>147</v>
      </c>
      <c r="B17" s="42"/>
      <c r="C17" s="40" t="s">
        <v>146</v>
      </c>
      <c r="D17" s="120"/>
      <c r="E17" s="121"/>
    </row>
    <row r="18" spans="1:5" ht="24.75" thickBot="1">
      <c r="A18" s="40" t="s">
        <v>145</v>
      </c>
      <c r="B18" s="42"/>
      <c r="C18" s="40" t="s">
        <v>198</v>
      </c>
      <c r="D18" s="140"/>
      <c r="E18" s="140"/>
    </row>
    <row r="19" spans="1:5" ht="15.75" thickBot="1">
      <c r="A19" s="143" t="s">
        <v>156</v>
      </c>
      <c r="B19" s="143"/>
      <c r="C19" s="143"/>
      <c r="D19" s="143"/>
      <c r="E19" s="143"/>
    </row>
    <row r="20" spans="1:5" ht="24.75" thickBot="1">
      <c r="A20" s="40" t="s">
        <v>157</v>
      </c>
      <c r="B20" s="43"/>
      <c r="C20" s="40" t="s">
        <v>291</v>
      </c>
      <c r="D20" s="117"/>
      <c r="E20" s="117"/>
    </row>
    <row r="21" spans="1:5" ht="15.75" thickBot="1">
      <c r="A21" s="143" t="s">
        <v>167</v>
      </c>
      <c r="B21" s="143"/>
      <c r="C21" s="143"/>
      <c r="D21" s="143"/>
      <c r="E21" s="143"/>
    </row>
    <row r="22" spans="1:5" ht="26.25" customHeight="1" thickBot="1">
      <c r="A22" s="116" t="s">
        <v>177</v>
      </c>
      <c r="B22" s="116"/>
      <c r="C22" s="116"/>
      <c r="D22" s="116"/>
      <c r="E22" s="42"/>
    </row>
    <row r="23" spans="1:5" ht="16.5" thickBot="1">
      <c r="A23" s="116" t="s">
        <v>281</v>
      </c>
      <c r="B23" s="116"/>
      <c r="C23" s="116"/>
      <c r="D23" s="116"/>
      <c r="E23" s="79"/>
    </row>
    <row r="24" spans="1:5" ht="16.5" customHeight="1" thickBot="1">
      <c r="A24" s="47"/>
      <c r="B24" s="118"/>
      <c r="C24" s="118"/>
      <c r="D24" s="118"/>
      <c r="E24" s="119"/>
    </row>
    <row r="25" spans="1:5" ht="45.75" customHeight="1" thickBot="1">
      <c r="A25" s="192" t="s">
        <v>282</v>
      </c>
      <c r="B25" s="192"/>
      <c r="C25" s="192"/>
      <c r="D25" s="192"/>
      <c r="E25" s="192"/>
    </row>
    <row r="26" spans="1:5" ht="15.75" thickBot="1">
      <c r="A26" s="125"/>
      <c r="B26" s="126"/>
      <c r="C26" s="126"/>
      <c r="D26" s="126"/>
      <c r="E26" s="127"/>
    </row>
    <row r="27" spans="1:5" ht="15.75" thickBot="1">
      <c r="A27" s="133" t="s">
        <v>142</v>
      </c>
      <c r="B27" s="133"/>
      <c r="C27" s="133"/>
      <c r="D27" s="133"/>
      <c r="E27" s="133"/>
    </row>
    <row r="28" spans="1:5" ht="15.75" thickBot="1">
      <c r="A28" s="46" t="s">
        <v>0</v>
      </c>
      <c r="B28" s="40" t="s">
        <v>1</v>
      </c>
      <c r="C28" s="46" t="s">
        <v>159</v>
      </c>
      <c r="D28" s="145" t="s">
        <v>33</v>
      </c>
      <c r="E28" s="145"/>
    </row>
    <row r="29" spans="1:5" ht="15.75" thickBot="1">
      <c r="A29" s="48">
        <v>1</v>
      </c>
      <c r="B29" s="37" t="s">
        <v>160</v>
      </c>
      <c r="C29" s="44">
        <f>IF('Checklist pagamento'!D4="s",1,IF('Checklist pagamento'!D4="n",0,0.5))</f>
        <v>0.5</v>
      </c>
      <c r="D29" s="130"/>
      <c r="E29" s="131"/>
    </row>
    <row r="30" spans="1:5" ht="15.75" thickBot="1">
      <c r="A30" s="49">
        <v>2</v>
      </c>
      <c r="B30" s="38" t="s">
        <v>161</v>
      </c>
      <c r="C30" s="45">
        <f>IF(OR('Checklist pagamento'!D5="s",COUNTIF('Checklist pagamento'!D6:D10,"s")=5),1,IF(OR('Checklist pagamento'!D5="n",COUNTIF('Checklist pagamento'!D6:D10,"n")=0),0,0.5))</f>
        <v>0</v>
      </c>
      <c r="D30" s="128"/>
      <c r="E30" s="129"/>
    </row>
    <row r="31" spans="1:5" ht="15.75" thickBot="1">
      <c r="A31" s="48">
        <v>3</v>
      </c>
      <c r="B31" s="37" t="s">
        <v>162</v>
      </c>
      <c r="C31" s="44">
        <f>IF('Checklist pagamento'!D11="s",1,0)</f>
        <v>0</v>
      </c>
      <c r="D31" s="130"/>
      <c r="E31" s="131"/>
    </row>
    <row r="32" spans="1:5" ht="15.75" thickBot="1">
      <c r="A32" s="49">
        <v>4</v>
      </c>
      <c r="B32" s="38" t="s">
        <v>163</v>
      </c>
      <c r="C32" s="45">
        <f>IF(COUNTIF('Checklist pagamento'!D13:D15,"s")=3,1,0)</f>
        <v>0</v>
      </c>
      <c r="D32" s="128"/>
      <c r="E32" s="129"/>
    </row>
    <row r="33" spans="1:5" ht="24.75" thickBot="1">
      <c r="A33" s="48">
        <v>5</v>
      </c>
      <c r="B33" s="37" t="s">
        <v>164</v>
      </c>
      <c r="C33" s="44">
        <f>IF(COUNTIF('Checklist pagamento'!D18:D20,"s")=3,1,0)</f>
        <v>0</v>
      </c>
      <c r="D33" s="130"/>
      <c r="E33" s="131"/>
    </row>
    <row r="34" spans="1:5" ht="15.75" thickBot="1">
      <c r="A34" s="49">
        <v>6</v>
      </c>
      <c r="B34" s="38" t="s">
        <v>165</v>
      </c>
      <c r="C34" s="45">
        <f>IF(COUNTIF('Checklist pagamento'!D22:D28,"s")=7,1,IF(COUNTIF('Checklist pagamento'!D22:D28,"s")=0,0))</f>
        <v>0</v>
      </c>
      <c r="D34" s="128"/>
      <c r="E34" s="129"/>
    </row>
    <row r="35" spans="1:5" ht="15.75" thickBot="1">
      <c r="A35" s="48">
        <v>7</v>
      </c>
      <c r="B35" s="37" t="s">
        <v>166</v>
      </c>
      <c r="C35" s="44">
        <f>IF(COUNTIF('Checklist pagamento'!D30:D35,"s")=6,1,0)</f>
        <v>0</v>
      </c>
      <c r="D35" s="130"/>
      <c r="E35" s="131"/>
    </row>
    <row r="36" spans="1:5" ht="15.75" thickBot="1">
      <c r="A36" s="49">
        <v>8</v>
      </c>
      <c r="B36" s="38" t="s">
        <v>174</v>
      </c>
      <c r="C36" s="45">
        <f>IF(E22="Não",1,IF(AND(E22="Sim",'Checklist pagamento'!D36="s"),1,0))</f>
        <v>0</v>
      </c>
      <c r="D36" s="128"/>
      <c r="E36" s="129"/>
    </row>
    <row r="37" spans="1:5" ht="15.75" thickBot="1">
      <c r="A37" s="48">
        <v>9</v>
      </c>
      <c r="B37" s="37" t="s">
        <v>169</v>
      </c>
      <c r="C37" s="44">
        <f>IF('Checklist pagamento'!D37="s",1,IF('Checklist pagamento'!D37="n",0,0.5))</f>
        <v>0.5</v>
      </c>
      <c r="D37" s="130"/>
      <c r="E37" s="131"/>
    </row>
    <row r="38" spans="1:5" ht="15.75" thickBot="1">
      <c r="A38" s="49">
        <v>10</v>
      </c>
      <c r="B38" s="38" t="s">
        <v>175</v>
      </c>
      <c r="C38" s="45">
        <f>IF(OR('Checklist pagamento'!D38="s",COUNTIF('Checklist pagamento'!D39:D50,"s")=10),1,0)</f>
        <v>0</v>
      </c>
      <c r="D38" s="128"/>
      <c r="E38" s="129"/>
    </row>
    <row r="39" spans="1:5" ht="15.75" thickBot="1">
      <c r="A39" s="48">
        <v>11</v>
      </c>
      <c r="B39" s="37" t="s">
        <v>176</v>
      </c>
      <c r="C39" s="44">
        <f>IF(OR(COUNTIF('Checklist pagamento'!D52:D56,"s")=4,'Checklist pagamento'!D51="s"),1,0)</f>
        <v>0</v>
      </c>
      <c r="D39" s="130"/>
      <c r="E39" s="131"/>
    </row>
    <row r="41" spans="1:5" ht="54" customHeight="1">
      <c r="A41" s="134" t="s">
        <v>170</v>
      </c>
      <c r="B41" s="134"/>
      <c r="C41" s="134"/>
      <c r="D41" s="134"/>
      <c r="E41" s="134"/>
    </row>
    <row r="42" spans="1:5">
      <c r="A42" s="39"/>
    </row>
    <row r="43" spans="1:5">
      <c r="A43" s="132" t="s">
        <v>277</v>
      </c>
      <c r="B43" s="132"/>
      <c r="C43" s="132"/>
      <c r="D43" s="132"/>
      <c r="E43" s="132"/>
    </row>
    <row r="44" spans="1:5">
      <c r="A44" s="132" t="s">
        <v>172</v>
      </c>
      <c r="B44" s="132"/>
      <c r="C44" s="132"/>
      <c r="D44" s="132"/>
      <c r="E44" s="132"/>
    </row>
    <row r="45" spans="1:5">
      <c r="A45" s="132" t="str">
        <f ca="1">"Em "&amp;TEXT(TODAY(),"dd/mm/aaaa")</f>
        <v>Em 19/10/2021</v>
      </c>
      <c r="B45" s="132"/>
      <c r="C45" s="132"/>
      <c r="D45" s="132"/>
      <c r="E45" s="132"/>
    </row>
    <row r="46" spans="1:5">
      <c r="A46" s="132" t="s">
        <v>29</v>
      </c>
      <c r="B46" s="132"/>
      <c r="C46" s="132"/>
      <c r="D46" s="132"/>
      <c r="E46" s="132"/>
    </row>
    <row r="47" spans="1:5">
      <c r="A47" s="132" t="s">
        <v>173</v>
      </c>
      <c r="B47" s="132"/>
      <c r="C47" s="132"/>
      <c r="D47" s="132"/>
      <c r="E47" s="132"/>
    </row>
    <row r="49" spans="1:5">
      <c r="A49" s="191"/>
      <c r="B49" s="191"/>
      <c r="C49" s="191"/>
      <c r="D49" s="191"/>
      <c r="E49" s="191"/>
    </row>
    <row r="50" spans="1:5">
      <c r="A50" s="124" t="s">
        <v>284</v>
      </c>
      <c r="B50" s="124"/>
      <c r="C50" s="124"/>
      <c r="D50" s="124"/>
      <c r="E50" s="124"/>
    </row>
    <row r="87" ht="15" customHeight="1"/>
  </sheetData>
  <mergeCells count="42">
    <mergeCell ref="A49:E49"/>
    <mergeCell ref="A41:E41"/>
    <mergeCell ref="A44:E44"/>
    <mergeCell ref="A11:B11"/>
    <mergeCell ref="C11:E11"/>
    <mergeCell ref="D39:E39"/>
    <mergeCell ref="D18:E18"/>
    <mergeCell ref="B15:E15"/>
    <mergeCell ref="A25:E25"/>
    <mergeCell ref="A19:E19"/>
    <mergeCell ref="A13:E13"/>
    <mergeCell ref="A16:E16"/>
    <mergeCell ref="C14:D14"/>
    <mergeCell ref="D38:E38"/>
    <mergeCell ref="D28:E28"/>
    <mergeCell ref="A21:E21"/>
    <mergeCell ref="A22:D22"/>
    <mergeCell ref="A50:E50"/>
    <mergeCell ref="A26:E26"/>
    <mergeCell ref="D36:E36"/>
    <mergeCell ref="D37:E37"/>
    <mergeCell ref="A43:E43"/>
    <mergeCell ref="A45:E45"/>
    <mergeCell ref="A46:E46"/>
    <mergeCell ref="A47:E47"/>
    <mergeCell ref="D35:E35"/>
    <mergeCell ref="D29:E29"/>
    <mergeCell ref="D30:E30"/>
    <mergeCell ref="D31:E31"/>
    <mergeCell ref="A27:E27"/>
    <mergeCell ref="D32:E32"/>
    <mergeCell ref="D33:E33"/>
    <mergeCell ref="D34:E34"/>
    <mergeCell ref="A23:D23"/>
    <mergeCell ref="D20:E20"/>
    <mergeCell ref="B24:E24"/>
    <mergeCell ref="D17:E17"/>
    <mergeCell ref="A5:E5"/>
    <mergeCell ref="A6:E6"/>
    <mergeCell ref="A7:E7"/>
    <mergeCell ref="A8:E8"/>
    <mergeCell ref="A10:E10"/>
  </mergeCells>
  <conditionalFormatting sqref="C29">
    <cfRule type="iconSet" priority="14">
      <iconSet iconSet="3Symbols2" showValue="0">
        <cfvo type="percent" val="0"/>
        <cfvo type="num" val="0.5"/>
        <cfvo type="num" val="1"/>
      </iconSet>
    </cfRule>
  </conditionalFormatting>
  <conditionalFormatting sqref="C31">
    <cfRule type="iconSet" priority="13">
      <iconSet iconSet="3Symbols2" showValue="0">
        <cfvo type="percent" val="0"/>
        <cfvo type="num" val="0.5"/>
        <cfvo type="num" val="1"/>
      </iconSet>
    </cfRule>
  </conditionalFormatting>
  <conditionalFormatting sqref="C33">
    <cfRule type="iconSet" priority="12">
      <iconSet iconSet="3Symbols2" showValue="0">
        <cfvo type="percent" val="0"/>
        <cfvo type="num" val="0.5"/>
        <cfvo type="num" val="1"/>
      </iconSet>
    </cfRule>
  </conditionalFormatting>
  <conditionalFormatting sqref="C35">
    <cfRule type="iconSet" priority="11">
      <iconSet iconSet="3Symbols2" showValue="0">
        <cfvo type="percent" val="0"/>
        <cfvo type="num" val="0.5"/>
        <cfvo type="num" val="1"/>
      </iconSet>
    </cfRule>
  </conditionalFormatting>
  <conditionalFormatting sqref="C37">
    <cfRule type="iconSet" priority="10">
      <iconSet iconSet="3Symbols2" showValue="0">
        <cfvo type="percent" val="0"/>
        <cfvo type="num" val="0.5"/>
        <cfvo type="num" val="1"/>
      </iconSet>
    </cfRule>
  </conditionalFormatting>
  <conditionalFormatting sqref="C30">
    <cfRule type="iconSet" priority="8">
      <iconSet iconSet="3Symbols2" showValue="0">
        <cfvo type="percent" val="0"/>
        <cfvo type="num" val="0.5"/>
        <cfvo type="num" val="1"/>
      </iconSet>
    </cfRule>
  </conditionalFormatting>
  <conditionalFormatting sqref="C32">
    <cfRule type="iconSet" priority="7">
      <iconSet iconSet="3Symbols2" showValue="0">
        <cfvo type="percent" val="0"/>
        <cfvo type="num" val="0.5"/>
        <cfvo type="num" val="1"/>
      </iconSet>
    </cfRule>
  </conditionalFormatting>
  <conditionalFormatting sqref="C34">
    <cfRule type="iconSet" priority="6">
      <iconSet iconSet="3Symbols2" showValue="0">
        <cfvo type="percent" val="0"/>
        <cfvo type="num" val="0.5"/>
        <cfvo type="num" val="1"/>
      </iconSet>
    </cfRule>
  </conditionalFormatting>
  <conditionalFormatting sqref="C36">
    <cfRule type="iconSet" priority="5">
      <iconSet iconSet="3Symbols2" showValue="0">
        <cfvo type="percent" val="0"/>
        <cfvo type="num" val="0.5"/>
        <cfvo type="num" val="1"/>
      </iconSet>
    </cfRule>
  </conditionalFormatting>
  <conditionalFormatting sqref="C39">
    <cfRule type="iconSet" priority="2">
      <iconSet iconSet="3Symbols2" showValue="0">
        <cfvo type="percent" val="0"/>
        <cfvo type="num" val="0.5"/>
        <cfvo type="num" val="1"/>
      </iconSet>
    </cfRule>
  </conditionalFormatting>
  <conditionalFormatting sqref="C38">
    <cfRule type="iconSet" priority="1">
      <iconSet iconSet="3Symbols2" showValue="0">
        <cfvo type="percent" val="0"/>
        <cfvo type="num" val="0.5"/>
        <cfvo type="num" val="1"/>
      </iconSet>
    </cfRule>
  </conditionalFormatting>
  <pageMargins left="0.511811024" right="0.511811024" top="0.78740157499999996" bottom="0.78740157499999996" header="0.31496062000000002" footer="0.31496062000000002"/>
  <pageSetup paperSize="9" scale="88" orientation="portrait" r:id="rId1"/>
  <rowBreaks count="1" manualBreakCount="1">
    <brk id="48" max="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F9" sqref="F9"/>
    </sheetView>
  </sheetViews>
  <sheetFormatPr defaultRowHeight="15"/>
  <cols>
    <col min="1" max="1" width="78" customWidth="1"/>
    <col min="8" max="8" width="13.5703125" customWidth="1"/>
  </cols>
  <sheetData>
    <row r="1" spans="1:8" ht="16.5" thickBot="1">
      <c r="A1" s="107" t="s">
        <v>31</v>
      </c>
      <c r="B1" s="150"/>
      <c r="C1" s="150"/>
      <c r="D1" s="108"/>
    </row>
    <row r="2" spans="1:8" ht="16.5" thickBot="1">
      <c r="A2" s="14"/>
      <c r="B2" s="14" t="s">
        <v>32</v>
      </c>
      <c r="C2" s="107" t="s">
        <v>33</v>
      </c>
      <c r="D2" s="108"/>
      <c r="F2" s="102" t="s">
        <v>75</v>
      </c>
      <c r="G2" s="21">
        <v>1</v>
      </c>
      <c r="H2" s="21" t="s">
        <v>76</v>
      </c>
    </row>
    <row r="3" spans="1:8">
      <c r="A3" s="15" t="s">
        <v>34</v>
      </c>
      <c r="B3" s="7"/>
      <c r="C3" s="151"/>
      <c r="D3" s="152"/>
      <c r="F3" s="102"/>
      <c r="G3" s="21">
        <v>0</v>
      </c>
      <c r="H3" s="21" t="s">
        <v>77</v>
      </c>
    </row>
    <row r="4" spans="1:8">
      <c r="A4" s="16" t="s">
        <v>35</v>
      </c>
      <c r="B4" s="10">
        <f t="shared" ref="B4:B9" si="0">$B$44</f>
        <v>0</v>
      </c>
      <c r="C4" s="146"/>
      <c r="D4" s="147"/>
    </row>
    <row r="5" spans="1:8">
      <c r="A5" s="16" t="s">
        <v>36</v>
      </c>
      <c r="B5" s="10">
        <f t="shared" si="0"/>
        <v>0</v>
      </c>
      <c r="C5" s="146"/>
      <c r="D5" s="147"/>
    </row>
    <row r="6" spans="1:8">
      <c r="A6" s="16" t="s">
        <v>37</v>
      </c>
      <c r="B6" s="10">
        <f t="shared" si="0"/>
        <v>0</v>
      </c>
      <c r="C6" s="146"/>
      <c r="D6" s="147"/>
    </row>
    <row r="7" spans="1:8" ht="25.5">
      <c r="A7" s="16" t="s">
        <v>38</v>
      </c>
      <c r="B7" s="10">
        <f t="shared" si="0"/>
        <v>0</v>
      </c>
      <c r="C7" s="8"/>
      <c r="D7" s="9"/>
    </row>
    <row r="8" spans="1:8">
      <c r="A8" s="16" t="s">
        <v>39</v>
      </c>
      <c r="B8" s="10">
        <f t="shared" si="0"/>
        <v>0</v>
      </c>
      <c r="C8" s="146"/>
      <c r="D8" s="147"/>
    </row>
    <row r="9" spans="1:8" ht="25.5">
      <c r="A9" s="16" t="s">
        <v>40</v>
      </c>
      <c r="B9" s="10">
        <f t="shared" si="0"/>
        <v>0</v>
      </c>
      <c r="C9" s="8"/>
      <c r="D9" s="9"/>
    </row>
    <row r="10" spans="1:8">
      <c r="A10" s="17" t="s">
        <v>41</v>
      </c>
      <c r="B10" s="10"/>
      <c r="C10" s="146"/>
      <c r="D10" s="147"/>
    </row>
    <row r="11" spans="1:8" ht="25.5">
      <c r="A11" s="17" t="s">
        <v>42</v>
      </c>
      <c r="B11" s="10"/>
      <c r="C11" s="146"/>
      <c r="D11" s="147"/>
    </row>
    <row r="12" spans="1:8">
      <c r="A12" s="16" t="s">
        <v>43</v>
      </c>
      <c r="B12" s="10">
        <f>$B$44</f>
        <v>0</v>
      </c>
      <c r="C12" s="146"/>
      <c r="D12" s="147"/>
    </row>
    <row r="13" spans="1:8">
      <c r="A13" s="16" t="s">
        <v>44</v>
      </c>
      <c r="B13" s="10">
        <f>$B$44</f>
        <v>0</v>
      </c>
      <c r="C13" s="146"/>
      <c r="D13" s="147"/>
    </row>
    <row r="14" spans="1:8">
      <c r="A14" s="16" t="s">
        <v>45</v>
      </c>
      <c r="B14" s="10">
        <f>$B$44</f>
        <v>0</v>
      </c>
      <c r="C14" s="146"/>
      <c r="D14" s="147"/>
    </row>
    <row r="15" spans="1:8">
      <c r="A15" s="16" t="s">
        <v>46</v>
      </c>
      <c r="B15" s="10">
        <f>$B$44</f>
        <v>0</v>
      </c>
      <c r="C15" s="146"/>
      <c r="D15" s="147"/>
    </row>
    <row r="16" spans="1:8">
      <c r="A16" s="17" t="s">
        <v>47</v>
      </c>
      <c r="B16" s="10"/>
      <c r="C16" s="146"/>
      <c r="D16" s="147"/>
    </row>
    <row r="17" spans="1:4" ht="25.5">
      <c r="A17" s="16" t="s">
        <v>48</v>
      </c>
      <c r="B17" s="10">
        <f>$B$44</f>
        <v>0</v>
      </c>
      <c r="C17" s="146"/>
      <c r="D17" s="147"/>
    </row>
    <row r="18" spans="1:4">
      <c r="A18" s="17" t="s">
        <v>49</v>
      </c>
      <c r="B18" s="10"/>
      <c r="C18" s="146"/>
      <c r="D18" s="147"/>
    </row>
    <row r="19" spans="1:4" ht="25.5">
      <c r="A19" s="16" t="s">
        <v>50</v>
      </c>
      <c r="B19" s="10">
        <f>$B$44</f>
        <v>0</v>
      </c>
      <c r="C19" s="146"/>
      <c r="D19" s="147"/>
    </row>
    <row r="20" spans="1:4">
      <c r="A20" s="16" t="s">
        <v>51</v>
      </c>
      <c r="B20" s="10">
        <f>$B$44</f>
        <v>0</v>
      </c>
      <c r="C20" s="146"/>
      <c r="D20" s="147"/>
    </row>
    <row r="21" spans="1:4">
      <c r="A21" s="16" t="s">
        <v>52</v>
      </c>
      <c r="B21" s="10">
        <f>$B$44</f>
        <v>0</v>
      </c>
      <c r="C21" s="146"/>
      <c r="D21" s="147"/>
    </row>
    <row r="22" spans="1:4">
      <c r="A22" s="17" t="s">
        <v>53</v>
      </c>
      <c r="B22" s="11"/>
      <c r="C22" s="146"/>
      <c r="D22" s="147"/>
    </row>
    <row r="23" spans="1:4" ht="25.5">
      <c r="A23" s="16" t="s">
        <v>54</v>
      </c>
      <c r="B23" s="10">
        <f>$C$44</f>
        <v>0</v>
      </c>
      <c r="C23" s="148" t="s">
        <v>55</v>
      </c>
      <c r="D23" s="149"/>
    </row>
    <row r="24" spans="1:4" ht="25.5">
      <c r="A24" s="16" t="s">
        <v>56</v>
      </c>
      <c r="B24" s="10">
        <f>$C$44</f>
        <v>0</v>
      </c>
      <c r="C24" s="148" t="s">
        <v>55</v>
      </c>
      <c r="D24" s="149"/>
    </row>
    <row r="25" spans="1:4">
      <c r="A25" s="16" t="s">
        <v>74</v>
      </c>
      <c r="B25" s="10">
        <f>$B$44</f>
        <v>0</v>
      </c>
      <c r="C25" s="146"/>
      <c r="D25" s="147"/>
    </row>
    <row r="26" spans="1:4">
      <c r="A26" s="17" t="s">
        <v>57</v>
      </c>
      <c r="B26" s="10"/>
      <c r="C26" s="146"/>
      <c r="D26" s="147"/>
    </row>
    <row r="27" spans="1:4">
      <c r="A27" s="16" t="s">
        <v>58</v>
      </c>
      <c r="B27" s="10">
        <f>$B$44</f>
        <v>0</v>
      </c>
      <c r="C27" s="146"/>
      <c r="D27" s="147"/>
    </row>
    <row r="28" spans="1:4">
      <c r="A28" s="16" t="s">
        <v>59</v>
      </c>
      <c r="B28" s="10">
        <f>$B$44</f>
        <v>0</v>
      </c>
      <c r="C28" s="146"/>
      <c r="D28" s="147"/>
    </row>
    <row r="29" spans="1:4">
      <c r="A29" s="16" t="s">
        <v>60</v>
      </c>
      <c r="B29" s="10">
        <f>$B$44</f>
        <v>0</v>
      </c>
      <c r="C29" s="146"/>
      <c r="D29" s="147"/>
    </row>
    <row r="30" spans="1:4" ht="51">
      <c r="A30" s="16" t="s">
        <v>61</v>
      </c>
      <c r="B30" s="10">
        <f>$B$44</f>
        <v>0</v>
      </c>
      <c r="C30" s="148" t="s">
        <v>55</v>
      </c>
      <c r="D30" s="149"/>
    </row>
    <row r="31" spans="1:4">
      <c r="A31" s="15" t="s">
        <v>62</v>
      </c>
      <c r="B31" s="10"/>
      <c r="C31" s="146"/>
      <c r="D31" s="147"/>
    </row>
    <row r="32" spans="1:4">
      <c r="A32" s="15" t="s">
        <v>63</v>
      </c>
      <c r="B32" s="12"/>
      <c r="C32" s="146"/>
      <c r="D32" s="147"/>
    </row>
    <row r="33" spans="1:4">
      <c r="A33" s="16" t="s">
        <v>64</v>
      </c>
      <c r="B33" s="10">
        <f t="shared" ref="B33:B38" si="1">$B$44</f>
        <v>0</v>
      </c>
      <c r="C33" s="146"/>
      <c r="D33" s="147"/>
    </row>
    <row r="34" spans="1:4">
      <c r="A34" s="16" t="s">
        <v>65</v>
      </c>
      <c r="B34" s="10">
        <f t="shared" si="1"/>
        <v>0</v>
      </c>
      <c r="C34" s="146"/>
      <c r="D34" s="147"/>
    </row>
    <row r="35" spans="1:4">
      <c r="A35" s="16" t="s">
        <v>66</v>
      </c>
      <c r="B35" s="10">
        <f t="shared" si="1"/>
        <v>0</v>
      </c>
      <c r="C35" s="146"/>
      <c r="D35" s="147"/>
    </row>
    <row r="36" spans="1:4" ht="25.5">
      <c r="A36" s="16" t="s">
        <v>67</v>
      </c>
      <c r="B36" s="10">
        <f t="shared" si="1"/>
        <v>0</v>
      </c>
      <c r="C36" s="146"/>
      <c r="D36" s="147"/>
    </row>
    <row r="37" spans="1:4">
      <c r="A37" s="16" t="s">
        <v>68</v>
      </c>
      <c r="B37" s="10">
        <f t="shared" si="1"/>
        <v>0</v>
      </c>
      <c r="C37" s="146"/>
      <c r="D37" s="147"/>
    </row>
    <row r="38" spans="1:4" ht="25.5">
      <c r="A38" s="16" t="s">
        <v>69</v>
      </c>
      <c r="B38" s="10">
        <f t="shared" si="1"/>
        <v>0</v>
      </c>
      <c r="C38" s="146"/>
      <c r="D38" s="147"/>
    </row>
    <row r="39" spans="1:4">
      <c r="A39" s="18" t="s">
        <v>70</v>
      </c>
      <c r="B39" s="10"/>
      <c r="C39" s="146"/>
      <c r="D39" s="147"/>
    </row>
    <row r="40" spans="1:4">
      <c r="A40" s="19" t="s">
        <v>71</v>
      </c>
      <c r="B40" s="10">
        <f>$B$44</f>
        <v>0</v>
      </c>
      <c r="C40" s="146"/>
      <c r="D40" s="147"/>
    </row>
    <row r="41" spans="1:4">
      <c r="A41" s="19" t="s">
        <v>72</v>
      </c>
      <c r="B41" s="10">
        <f>$B$44</f>
        <v>0</v>
      </c>
      <c r="C41" s="146"/>
      <c r="D41" s="147"/>
    </row>
    <row r="42" spans="1:4" ht="15.75" thickBot="1">
      <c r="A42" s="20" t="s">
        <v>73</v>
      </c>
      <c r="B42" s="10">
        <f>$B$44</f>
        <v>0</v>
      </c>
      <c r="C42" s="146"/>
      <c r="D42" s="147"/>
    </row>
    <row r="43" spans="1:4">
      <c r="A43" s="13"/>
      <c r="B43" s="13"/>
      <c r="C43" s="13"/>
      <c r="D43" s="13"/>
    </row>
    <row r="44" spans="1:4">
      <c r="A44" s="13"/>
      <c r="B44" s="13"/>
      <c r="C44" s="13"/>
      <c r="D44" s="13"/>
    </row>
    <row r="45" spans="1:4">
      <c r="A45" s="13"/>
      <c r="B45" s="13"/>
      <c r="C45" s="13"/>
      <c r="D45" s="13"/>
    </row>
    <row r="46" spans="1:4">
      <c r="A46" s="13"/>
      <c r="B46" s="13"/>
      <c r="C46" s="13"/>
      <c r="D46" s="13"/>
    </row>
    <row r="47" spans="1:4">
      <c r="A47" s="13"/>
      <c r="B47" s="13"/>
      <c r="C47" s="13"/>
      <c r="D47" s="13"/>
    </row>
    <row r="48" spans="1:4">
      <c r="A48" s="13"/>
      <c r="B48" s="13"/>
      <c r="C48" s="13"/>
      <c r="D48" s="13"/>
    </row>
    <row r="49" spans="1:4">
      <c r="A49" s="13"/>
      <c r="B49" s="13"/>
      <c r="C49" s="13"/>
      <c r="D49" s="13"/>
    </row>
    <row r="50" spans="1:4">
      <c r="A50" s="13"/>
      <c r="B50" s="13"/>
      <c r="C50" s="13"/>
      <c r="D50" s="13"/>
    </row>
    <row r="51" spans="1:4">
      <c r="A51" s="13"/>
      <c r="B51" s="13"/>
      <c r="C51" s="13"/>
      <c r="D51" s="13"/>
    </row>
    <row r="52" spans="1:4">
      <c r="A52" s="13"/>
      <c r="B52" s="13"/>
      <c r="C52" s="13"/>
      <c r="D52" s="13"/>
    </row>
    <row r="53" spans="1:4">
      <c r="A53" s="13"/>
      <c r="B53" s="13"/>
      <c r="C53" s="13"/>
      <c r="D53" s="13"/>
    </row>
    <row r="54" spans="1:4">
      <c r="A54" s="13"/>
      <c r="B54" s="13"/>
      <c r="C54" s="13"/>
      <c r="D54" s="13"/>
    </row>
    <row r="55" spans="1:4">
      <c r="A55" s="13"/>
      <c r="B55" s="13"/>
      <c r="C55" s="13"/>
      <c r="D55" s="13"/>
    </row>
    <row r="56" spans="1:4">
      <c r="A56" s="13"/>
      <c r="B56" s="13"/>
      <c r="C56" s="13"/>
      <c r="D56" s="13"/>
    </row>
    <row r="57" spans="1:4">
      <c r="A57" s="13"/>
      <c r="B57" s="13"/>
      <c r="C57" s="13"/>
      <c r="D57" s="13"/>
    </row>
    <row r="58" spans="1:4">
      <c r="A58" s="13"/>
      <c r="B58" s="13"/>
      <c r="C58" s="13"/>
      <c r="D58" s="13"/>
    </row>
    <row r="59" spans="1:4">
      <c r="A59" s="13"/>
      <c r="B59" s="13"/>
      <c r="C59" s="13"/>
      <c r="D59" s="13"/>
    </row>
    <row r="60" spans="1:4">
      <c r="A60" s="13"/>
      <c r="B60" s="13"/>
      <c r="C60" s="13"/>
      <c r="D60" s="13"/>
    </row>
    <row r="61" spans="1:4">
      <c r="A61" s="13"/>
      <c r="B61" s="13"/>
      <c r="C61" s="13"/>
      <c r="D61" s="13"/>
    </row>
    <row r="62" spans="1:4">
      <c r="A62" s="13"/>
      <c r="B62" s="13"/>
      <c r="C62" s="13"/>
      <c r="D62" s="13"/>
    </row>
    <row r="63" spans="1:4">
      <c r="A63" s="13"/>
      <c r="B63" s="13"/>
      <c r="C63" s="13"/>
      <c r="D63" s="13"/>
    </row>
    <row r="64" spans="1:4">
      <c r="A64" s="13"/>
      <c r="B64" s="13"/>
      <c r="C64" s="13"/>
      <c r="D64" s="13"/>
    </row>
  </sheetData>
  <mergeCells count="41">
    <mergeCell ref="C13:D13"/>
    <mergeCell ref="A1:D1"/>
    <mergeCell ref="C2:D2"/>
    <mergeCell ref="F2:F3"/>
    <mergeCell ref="C3:D3"/>
    <mergeCell ref="C4:D4"/>
    <mergeCell ref="C5:D5"/>
    <mergeCell ref="C6:D6"/>
    <mergeCell ref="C8:D8"/>
    <mergeCell ref="C10:D10"/>
    <mergeCell ref="C11:D11"/>
    <mergeCell ref="C12:D12"/>
    <mergeCell ref="C25:D25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37:D37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8:D38"/>
    <mergeCell ref="C39:D39"/>
    <mergeCell ref="C40:D40"/>
    <mergeCell ref="C41:D41"/>
    <mergeCell ref="C42:D4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B12"/>
  <sheetViews>
    <sheetView workbookViewId="0">
      <selection activeCell="B2" sqref="B2"/>
    </sheetView>
  </sheetViews>
  <sheetFormatPr defaultRowHeight="15"/>
  <cols>
    <col min="2" max="2" width="37.5703125" customWidth="1"/>
    <col min="3" max="5" width="12.5703125" bestFit="1" customWidth="1"/>
  </cols>
  <sheetData>
    <row r="9" spans="2:2">
      <c r="B9" s="57"/>
    </row>
    <row r="10" spans="2:2">
      <c r="B10" s="57"/>
    </row>
    <row r="11" spans="2:2">
      <c r="B11" s="57"/>
    </row>
    <row r="12" spans="2:2">
      <c r="B12" s="57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13" zoomScale="145" zoomScaleNormal="145" workbookViewId="0">
      <selection activeCell="A14" sqref="A14:E14"/>
    </sheetView>
  </sheetViews>
  <sheetFormatPr defaultRowHeight="15"/>
  <cols>
    <col min="1" max="1" width="11" customWidth="1"/>
    <col min="2" max="2" width="32.85546875" customWidth="1"/>
    <col min="3" max="3" width="8.42578125" customWidth="1"/>
    <col min="4" max="4" width="14.42578125" customWidth="1"/>
    <col min="5" max="5" width="26.5703125" customWidth="1"/>
  </cols>
  <sheetData>
    <row r="1" spans="1:5">
      <c r="A1" s="36"/>
      <c r="B1" s="36"/>
      <c r="C1" s="36"/>
      <c r="D1" s="36"/>
      <c r="E1" s="36"/>
    </row>
    <row r="2" spans="1:5">
      <c r="A2" s="36"/>
      <c r="B2" s="36"/>
      <c r="C2" s="36"/>
      <c r="D2" s="36"/>
      <c r="E2" s="36"/>
    </row>
    <row r="3" spans="1:5">
      <c r="A3" s="36"/>
      <c r="B3" s="36"/>
      <c r="C3" s="36"/>
      <c r="D3" s="36"/>
      <c r="E3" s="36"/>
    </row>
    <row r="4" spans="1:5">
      <c r="A4" s="36"/>
      <c r="B4" s="36"/>
      <c r="C4" s="36"/>
      <c r="D4" s="36"/>
      <c r="E4" s="36"/>
    </row>
    <row r="5" spans="1:5">
      <c r="A5" s="122" t="s">
        <v>27</v>
      </c>
      <c r="B5" s="122"/>
      <c r="C5" s="122"/>
      <c r="D5" s="122"/>
      <c r="E5" s="122"/>
    </row>
    <row r="6" spans="1:5">
      <c r="A6" s="122" t="s">
        <v>154</v>
      </c>
      <c r="B6" s="122"/>
      <c r="C6" s="122"/>
      <c r="D6" s="122"/>
      <c r="E6" s="122"/>
    </row>
    <row r="7" spans="1:5">
      <c r="A7" s="122" t="s">
        <v>153</v>
      </c>
      <c r="B7" s="122"/>
      <c r="C7" s="122"/>
      <c r="D7" s="122"/>
      <c r="E7" s="122"/>
    </row>
    <row r="8" spans="1:5">
      <c r="A8" s="122" t="s">
        <v>29</v>
      </c>
      <c r="B8" s="122"/>
      <c r="C8" s="122"/>
      <c r="D8" s="122"/>
      <c r="E8" s="122"/>
    </row>
    <row r="9" spans="1:5">
      <c r="A9" s="36"/>
      <c r="B9" s="36"/>
      <c r="C9" s="36"/>
      <c r="D9" s="36"/>
      <c r="E9" s="36"/>
    </row>
    <row r="10" spans="1:5" ht="16.5" thickBot="1">
      <c r="A10" s="144" t="s">
        <v>196</v>
      </c>
      <c r="B10" s="144"/>
      <c r="C10" s="144"/>
      <c r="D10" s="144"/>
      <c r="E10" s="144"/>
    </row>
    <row r="11" spans="1:5" ht="15.75" thickBot="1">
      <c r="A11" s="40" t="s">
        <v>13</v>
      </c>
      <c r="B11" s="153"/>
      <c r="C11" s="153"/>
      <c r="D11" s="40" t="s">
        <v>185</v>
      </c>
      <c r="E11" s="55"/>
    </row>
    <row r="12" spans="1:5" ht="15.75" thickBot="1">
      <c r="A12" s="40" t="s">
        <v>188</v>
      </c>
      <c r="B12" s="153"/>
      <c r="C12" s="153"/>
      <c r="D12" s="40" t="s">
        <v>144</v>
      </c>
      <c r="E12" s="56"/>
    </row>
    <row r="13" spans="1:5">
      <c r="A13" s="55"/>
      <c r="B13" s="55"/>
      <c r="C13" s="55"/>
      <c r="D13" s="55"/>
      <c r="E13" s="55"/>
    </row>
    <row r="14" spans="1:5">
      <c r="A14" s="155" t="s">
        <v>197</v>
      </c>
      <c r="B14" s="155"/>
      <c r="C14" s="155"/>
      <c r="D14" s="155"/>
      <c r="E14" s="155"/>
    </row>
    <row r="15" spans="1:5" ht="15.75" thickBot="1">
      <c r="A15" s="55"/>
      <c r="B15" s="55"/>
      <c r="C15" s="55"/>
      <c r="D15" s="55"/>
      <c r="E15" s="55"/>
    </row>
    <row r="16" spans="1:5" ht="15.75" thickBot="1">
      <c r="A16" s="156" t="s">
        <v>187</v>
      </c>
      <c r="B16" s="156"/>
      <c r="C16" s="156"/>
      <c r="D16" s="156"/>
      <c r="E16" s="156"/>
    </row>
    <row r="17" spans="1:5" ht="24.75" customHeight="1" thickBot="1">
      <c r="A17" s="40" t="s">
        <v>191</v>
      </c>
      <c r="B17" s="157" t="s">
        <v>188</v>
      </c>
      <c r="C17" s="158"/>
      <c r="D17" s="159" t="s">
        <v>192</v>
      </c>
      <c r="E17" s="160"/>
    </row>
    <row r="18" spans="1:5" ht="15.75" thickBot="1">
      <c r="A18" s="40">
        <v>1</v>
      </c>
      <c r="B18" s="153"/>
      <c r="C18" s="153"/>
      <c r="D18" s="153"/>
      <c r="E18" s="153"/>
    </row>
    <row r="19" spans="1:5" ht="15.75" thickBot="1">
      <c r="A19" s="40">
        <v>2</v>
      </c>
      <c r="B19" s="153"/>
      <c r="C19" s="153"/>
      <c r="D19" s="153"/>
      <c r="E19" s="153"/>
    </row>
    <row r="20" spans="1:5" ht="15.75" thickBot="1">
      <c r="A20" s="40">
        <v>3</v>
      </c>
      <c r="B20" s="153"/>
      <c r="C20" s="153"/>
      <c r="D20" s="153"/>
      <c r="E20" s="153"/>
    </row>
    <row r="21" spans="1:5" ht="15.75" thickBot="1">
      <c r="A21" s="40">
        <v>4</v>
      </c>
      <c r="B21" s="153"/>
      <c r="C21" s="153"/>
      <c r="D21" s="153"/>
      <c r="E21" s="153"/>
    </row>
    <row r="22" spans="1:5" ht="15.75" thickBot="1">
      <c r="A22" s="40">
        <v>5</v>
      </c>
      <c r="B22" s="153"/>
      <c r="C22" s="153"/>
      <c r="D22" s="153"/>
      <c r="E22" s="153"/>
    </row>
    <row r="23" spans="1:5" ht="15.75" thickBot="1">
      <c r="A23" s="40">
        <v>6</v>
      </c>
      <c r="B23" s="153"/>
      <c r="C23" s="153"/>
      <c r="D23" s="153"/>
      <c r="E23" s="153"/>
    </row>
    <row r="24" spans="1:5" ht="15.75" thickBot="1">
      <c r="A24" s="40">
        <v>7</v>
      </c>
      <c r="B24" s="153"/>
      <c r="C24" s="153"/>
      <c r="D24" s="153"/>
      <c r="E24" s="153"/>
    </row>
    <row r="25" spans="1:5" ht="15.75" thickBot="1">
      <c r="A25" s="40">
        <v>8</v>
      </c>
      <c r="B25" s="153"/>
      <c r="C25" s="153"/>
      <c r="D25" s="153"/>
      <c r="E25" s="153"/>
    </row>
    <row r="26" spans="1:5" ht="15.75" thickBot="1">
      <c r="A26" s="40">
        <v>9</v>
      </c>
      <c r="B26" s="153"/>
      <c r="C26" s="153"/>
      <c r="D26" s="153"/>
      <c r="E26" s="153"/>
    </row>
    <row r="27" spans="1:5" ht="15.75" thickBot="1">
      <c r="A27" s="40">
        <v>10</v>
      </c>
      <c r="B27" s="153"/>
      <c r="C27" s="153"/>
      <c r="D27" s="153"/>
      <c r="E27" s="153"/>
    </row>
    <row r="28" spans="1:5" ht="15.75" thickBot="1">
      <c r="A28" s="40">
        <v>11</v>
      </c>
      <c r="B28" s="153"/>
      <c r="C28" s="153"/>
      <c r="D28" s="153"/>
      <c r="E28" s="153"/>
    </row>
    <row r="29" spans="1:5" ht="15.75" thickBot="1">
      <c r="A29" s="40">
        <v>12</v>
      </c>
      <c r="B29" s="153"/>
      <c r="C29" s="153"/>
      <c r="D29" s="153"/>
      <c r="E29" s="153"/>
    </row>
    <row r="30" spans="1:5">
      <c r="A30" s="55"/>
      <c r="B30" s="55"/>
      <c r="C30" s="55"/>
      <c r="D30" s="55"/>
      <c r="E30" s="55"/>
    </row>
    <row r="31" spans="1:5">
      <c r="A31" s="154" t="s">
        <v>195</v>
      </c>
      <c r="B31" s="154"/>
      <c r="C31" s="154"/>
      <c r="D31" s="154"/>
      <c r="E31" s="154"/>
    </row>
    <row r="32" spans="1:5">
      <c r="A32" s="154"/>
      <c r="B32" s="154"/>
      <c r="C32" s="154"/>
      <c r="D32" s="154"/>
      <c r="E32" s="154"/>
    </row>
    <row r="33" spans="1:5">
      <c r="A33" s="55"/>
      <c r="B33" s="55"/>
      <c r="C33" s="55"/>
      <c r="D33" s="55"/>
      <c r="E33" s="55"/>
    </row>
    <row r="34" spans="1:5">
      <c r="A34" s="132" t="s">
        <v>171</v>
      </c>
      <c r="B34" s="132"/>
      <c r="C34" s="132"/>
      <c r="D34" s="132"/>
      <c r="E34" s="132"/>
    </row>
    <row r="35" spans="1:5">
      <c r="A35" s="132" t="s">
        <v>172</v>
      </c>
      <c r="B35" s="132"/>
      <c r="C35" s="132"/>
      <c r="D35" s="132"/>
      <c r="E35" s="132"/>
    </row>
    <row r="36" spans="1:5">
      <c r="A36" s="132" t="str">
        <f ca="1">"Em "&amp;TEXT(TODAY(),"dd/mm/aaaa")</f>
        <v>Em 19/10/2021</v>
      </c>
      <c r="B36" s="132"/>
      <c r="C36" s="132"/>
      <c r="D36" s="132"/>
      <c r="E36" s="132"/>
    </row>
    <row r="37" spans="1:5">
      <c r="A37" s="132" t="s">
        <v>29</v>
      </c>
      <c r="B37" s="132"/>
      <c r="C37" s="132"/>
      <c r="D37" s="132"/>
      <c r="E37" s="132"/>
    </row>
    <row r="38" spans="1:5">
      <c r="A38" s="132" t="s">
        <v>173</v>
      </c>
      <c r="B38" s="132"/>
      <c r="C38" s="132"/>
      <c r="D38" s="132"/>
      <c r="E38" s="132"/>
    </row>
  </sheetData>
  <mergeCells count="41">
    <mergeCell ref="B18:C18"/>
    <mergeCell ref="D18:E18"/>
    <mergeCell ref="A5:E5"/>
    <mergeCell ref="A6:E6"/>
    <mergeCell ref="A7:E7"/>
    <mergeCell ref="A8:E8"/>
    <mergeCell ref="A10:E10"/>
    <mergeCell ref="B11:C11"/>
    <mergeCell ref="B12:C12"/>
    <mergeCell ref="A14:E14"/>
    <mergeCell ref="A16:E16"/>
    <mergeCell ref="B17:C17"/>
    <mergeCell ref="D17:E17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A35:E35"/>
    <mergeCell ref="A36:E36"/>
    <mergeCell ref="A37:E37"/>
    <mergeCell ref="A38:E38"/>
    <mergeCell ref="B28:C28"/>
    <mergeCell ref="D28:E28"/>
    <mergeCell ref="B29:C29"/>
    <mergeCell ref="D29:E29"/>
    <mergeCell ref="A31:E32"/>
    <mergeCell ref="A34:E34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zoomScale="85" zoomScaleNormal="85" workbookViewId="0">
      <selection activeCell="D18" sqref="D18:E29"/>
    </sheetView>
  </sheetViews>
  <sheetFormatPr defaultRowHeight="15"/>
  <cols>
    <col min="1" max="1" width="11" customWidth="1"/>
    <col min="2" max="2" width="32.85546875" customWidth="1"/>
    <col min="3" max="3" width="8.42578125" customWidth="1"/>
    <col min="4" max="4" width="14.42578125" customWidth="1"/>
    <col min="5" max="5" width="26.5703125" customWidth="1"/>
  </cols>
  <sheetData>
    <row r="1" spans="1:5">
      <c r="A1" s="36"/>
      <c r="B1" s="36"/>
      <c r="C1" s="36"/>
      <c r="D1" s="36"/>
      <c r="E1" s="36"/>
    </row>
    <row r="2" spans="1:5">
      <c r="A2" s="36"/>
      <c r="B2" s="36"/>
      <c r="C2" s="36"/>
      <c r="D2" s="36"/>
      <c r="E2" s="36"/>
    </row>
    <row r="3" spans="1:5">
      <c r="A3" s="36"/>
      <c r="B3" s="36"/>
      <c r="C3" s="36"/>
      <c r="D3" s="36"/>
      <c r="E3" s="36"/>
    </row>
    <row r="4" spans="1:5">
      <c r="A4" s="36"/>
      <c r="B4" s="36"/>
      <c r="C4" s="36"/>
      <c r="D4" s="36"/>
      <c r="E4" s="36"/>
    </row>
    <row r="5" spans="1:5">
      <c r="A5" s="122" t="s">
        <v>27</v>
      </c>
      <c r="B5" s="122"/>
      <c r="C5" s="122"/>
      <c r="D5" s="122"/>
      <c r="E5" s="122"/>
    </row>
    <row r="6" spans="1:5">
      <c r="A6" s="122" t="s">
        <v>154</v>
      </c>
      <c r="B6" s="122"/>
      <c r="C6" s="122"/>
      <c r="D6" s="122"/>
      <c r="E6" s="122"/>
    </row>
    <row r="7" spans="1:5">
      <c r="A7" s="122" t="s">
        <v>153</v>
      </c>
      <c r="B7" s="122"/>
      <c r="C7" s="122"/>
      <c r="D7" s="122"/>
      <c r="E7" s="122"/>
    </row>
    <row r="8" spans="1:5">
      <c r="A8" s="122" t="s">
        <v>29</v>
      </c>
      <c r="B8" s="122"/>
      <c r="C8" s="122"/>
      <c r="D8" s="122"/>
      <c r="E8" s="122"/>
    </row>
    <row r="9" spans="1:5">
      <c r="A9" s="36"/>
      <c r="B9" s="36"/>
      <c r="C9" s="36"/>
      <c r="D9" s="36"/>
      <c r="E9" s="36"/>
    </row>
    <row r="10" spans="1:5" ht="16.5" thickBot="1">
      <c r="A10" s="144" t="s">
        <v>186</v>
      </c>
      <c r="B10" s="144"/>
      <c r="C10" s="144"/>
      <c r="D10" s="144"/>
      <c r="E10" s="144"/>
    </row>
    <row r="11" spans="1:5" ht="15.75" thickBot="1">
      <c r="A11" s="40" t="s">
        <v>13</v>
      </c>
      <c r="B11" s="153"/>
      <c r="C11" s="153"/>
      <c r="D11" s="40" t="s">
        <v>185</v>
      </c>
      <c r="E11" s="55"/>
    </row>
    <row r="12" spans="1:5" ht="15.75" thickBot="1">
      <c r="A12" s="40" t="s">
        <v>188</v>
      </c>
      <c r="B12" s="153"/>
      <c r="C12" s="153"/>
      <c r="D12" s="40" t="s">
        <v>189</v>
      </c>
      <c r="E12" s="56"/>
    </row>
    <row r="13" spans="1:5">
      <c r="A13" s="55"/>
      <c r="B13" s="55"/>
      <c r="C13" s="55"/>
      <c r="D13" s="55"/>
      <c r="E13" s="55"/>
    </row>
    <row r="14" spans="1:5">
      <c r="A14" s="155" t="s">
        <v>190</v>
      </c>
      <c r="B14" s="155"/>
      <c r="C14" s="155"/>
      <c r="D14" s="155"/>
      <c r="E14" s="155"/>
    </row>
    <row r="15" spans="1:5" ht="15.75" thickBot="1">
      <c r="A15" s="55"/>
      <c r="B15" s="55"/>
      <c r="C15" s="55"/>
      <c r="D15" s="55"/>
      <c r="E15" s="55"/>
    </row>
    <row r="16" spans="1:5" ht="15.75" thickBot="1">
      <c r="A16" s="156" t="s">
        <v>187</v>
      </c>
      <c r="B16" s="156"/>
      <c r="C16" s="156"/>
      <c r="D16" s="156"/>
      <c r="E16" s="156"/>
    </row>
    <row r="17" spans="1:5" ht="24.75" customHeight="1" thickBot="1">
      <c r="A17" s="40" t="s">
        <v>191</v>
      </c>
      <c r="B17" s="157" t="s">
        <v>188</v>
      </c>
      <c r="C17" s="158"/>
      <c r="D17" s="159" t="s">
        <v>192</v>
      </c>
      <c r="E17" s="160"/>
    </row>
    <row r="18" spans="1:5" ht="15.75" thickBot="1">
      <c r="A18" s="40">
        <v>1</v>
      </c>
      <c r="B18" s="153"/>
      <c r="C18" s="153"/>
      <c r="D18" s="153"/>
      <c r="E18" s="153"/>
    </row>
    <row r="19" spans="1:5" ht="15.75" thickBot="1">
      <c r="A19" s="40">
        <v>2</v>
      </c>
      <c r="B19" s="153"/>
      <c r="C19" s="153"/>
      <c r="D19" s="153"/>
      <c r="E19" s="153"/>
    </row>
    <row r="20" spans="1:5" ht="15.75" thickBot="1">
      <c r="A20" s="40">
        <v>3</v>
      </c>
      <c r="B20" s="153"/>
      <c r="C20" s="153"/>
      <c r="D20" s="153"/>
      <c r="E20" s="153"/>
    </row>
    <row r="21" spans="1:5" ht="15.75" thickBot="1">
      <c r="A21" s="40">
        <v>4</v>
      </c>
      <c r="B21" s="153"/>
      <c r="C21" s="153"/>
      <c r="D21" s="153"/>
      <c r="E21" s="153"/>
    </row>
    <row r="22" spans="1:5" ht="15.75" thickBot="1">
      <c r="A22" s="40">
        <v>5</v>
      </c>
      <c r="B22" s="153"/>
      <c r="C22" s="153"/>
      <c r="D22" s="153"/>
      <c r="E22" s="153"/>
    </row>
    <row r="23" spans="1:5" ht="15.75" thickBot="1">
      <c r="A23" s="40">
        <v>6</v>
      </c>
      <c r="B23" s="153"/>
      <c r="C23" s="153"/>
      <c r="D23" s="153"/>
      <c r="E23" s="153"/>
    </row>
    <row r="24" spans="1:5" ht="15.75" thickBot="1">
      <c r="A24" s="40">
        <v>7</v>
      </c>
      <c r="B24" s="153"/>
      <c r="C24" s="153"/>
      <c r="D24" s="153"/>
      <c r="E24" s="153"/>
    </row>
    <row r="25" spans="1:5" ht="15.75" thickBot="1">
      <c r="A25" s="40">
        <v>8</v>
      </c>
      <c r="B25" s="153"/>
      <c r="C25" s="153"/>
      <c r="D25" s="153"/>
      <c r="E25" s="153"/>
    </row>
    <row r="26" spans="1:5" ht="15.75" thickBot="1">
      <c r="A26" s="40">
        <v>9</v>
      </c>
      <c r="B26" s="153"/>
      <c r="C26" s="153"/>
      <c r="D26" s="153"/>
      <c r="E26" s="153"/>
    </row>
    <row r="27" spans="1:5" ht="15.75" thickBot="1">
      <c r="A27" s="40">
        <v>10</v>
      </c>
      <c r="B27" s="153"/>
      <c r="C27" s="153"/>
      <c r="D27" s="153"/>
      <c r="E27" s="153"/>
    </row>
    <row r="28" spans="1:5" ht="15.75" thickBot="1">
      <c r="A28" s="40">
        <v>11</v>
      </c>
      <c r="B28" s="153"/>
      <c r="C28" s="153"/>
      <c r="D28" s="153"/>
      <c r="E28" s="153"/>
    </row>
    <row r="29" spans="1:5" ht="15.75" thickBot="1">
      <c r="A29" s="40">
        <v>12</v>
      </c>
      <c r="B29" s="153"/>
      <c r="C29" s="153"/>
      <c r="D29" s="153"/>
      <c r="E29" s="153"/>
    </row>
    <row r="30" spans="1:5">
      <c r="A30" s="55"/>
      <c r="B30" s="55"/>
      <c r="C30" s="55"/>
      <c r="D30" s="55"/>
      <c r="E30" s="55"/>
    </row>
    <row r="31" spans="1:5">
      <c r="A31" s="154" t="s">
        <v>195</v>
      </c>
      <c r="B31" s="154"/>
      <c r="C31" s="154"/>
      <c r="D31" s="154"/>
      <c r="E31" s="154"/>
    </row>
    <row r="32" spans="1:5">
      <c r="A32" s="154"/>
      <c r="B32" s="154"/>
      <c r="C32" s="154"/>
      <c r="D32" s="154"/>
      <c r="E32" s="154"/>
    </row>
    <row r="33" spans="1:5">
      <c r="A33" s="55"/>
      <c r="B33" s="55"/>
      <c r="C33" s="55"/>
      <c r="D33" s="55"/>
      <c r="E33" s="55"/>
    </row>
    <row r="34" spans="1:5">
      <c r="A34" s="132" t="s">
        <v>171</v>
      </c>
      <c r="B34" s="132"/>
      <c r="C34" s="132"/>
      <c r="D34" s="132"/>
      <c r="E34" s="132"/>
    </row>
    <row r="35" spans="1:5">
      <c r="A35" s="132" t="s">
        <v>172</v>
      </c>
      <c r="B35" s="132"/>
      <c r="C35" s="132"/>
      <c r="D35" s="132"/>
      <c r="E35" s="132"/>
    </row>
    <row r="36" spans="1:5">
      <c r="A36" s="132" t="str">
        <f ca="1">"Em "&amp;TEXT(TODAY(),"dd/mm/aaaa")</f>
        <v>Em 19/10/2021</v>
      </c>
      <c r="B36" s="132"/>
      <c r="C36" s="132"/>
      <c r="D36" s="132"/>
      <c r="E36" s="132"/>
    </row>
    <row r="37" spans="1:5">
      <c r="A37" s="132" t="s">
        <v>29</v>
      </c>
      <c r="B37" s="132"/>
      <c r="C37" s="132"/>
      <c r="D37" s="132"/>
      <c r="E37" s="132"/>
    </row>
    <row r="38" spans="1:5">
      <c r="A38" s="132" t="s">
        <v>173</v>
      </c>
      <c r="B38" s="132"/>
      <c r="C38" s="132"/>
      <c r="D38" s="132"/>
      <c r="E38" s="132"/>
    </row>
  </sheetData>
  <mergeCells count="41">
    <mergeCell ref="B23:C23"/>
    <mergeCell ref="B24:C24"/>
    <mergeCell ref="A5:E5"/>
    <mergeCell ref="A6:E6"/>
    <mergeCell ref="A7:E7"/>
    <mergeCell ref="A8:E8"/>
    <mergeCell ref="A10:E10"/>
    <mergeCell ref="B11:C11"/>
    <mergeCell ref="B12:C12"/>
    <mergeCell ref="B18:C18"/>
    <mergeCell ref="B19:C19"/>
    <mergeCell ref="B20:C20"/>
    <mergeCell ref="D18:E18"/>
    <mergeCell ref="D19:E19"/>
    <mergeCell ref="D20:E20"/>
    <mergeCell ref="D21:E21"/>
    <mergeCell ref="D22:E22"/>
    <mergeCell ref="A14:E14"/>
    <mergeCell ref="A16:E16"/>
    <mergeCell ref="D17:E17"/>
    <mergeCell ref="B17:C17"/>
    <mergeCell ref="B21:C21"/>
    <mergeCell ref="B22:C22"/>
    <mergeCell ref="D28:E28"/>
    <mergeCell ref="B25:C25"/>
    <mergeCell ref="B26:C26"/>
    <mergeCell ref="B27:C27"/>
    <mergeCell ref="B28:C28"/>
    <mergeCell ref="D23:E23"/>
    <mergeCell ref="D24:E24"/>
    <mergeCell ref="D25:E25"/>
    <mergeCell ref="D26:E26"/>
    <mergeCell ref="D27:E27"/>
    <mergeCell ref="A35:E35"/>
    <mergeCell ref="A36:E36"/>
    <mergeCell ref="A37:E37"/>
    <mergeCell ref="A38:E38"/>
    <mergeCell ref="D29:E29"/>
    <mergeCell ref="A31:E32"/>
    <mergeCell ref="A34:E34"/>
    <mergeCell ref="B29:C29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activeCell="C12" sqref="C12"/>
    </sheetView>
  </sheetViews>
  <sheetFormatPr defaultRowHeight="15"/>
  <cols>
    <col min="2" max="2" width="8.85546875" style="22"/>
    <col min="3" max="3" width="78" customWidth="1"/>
    <col min="4" max="4" width="9.42578125" bestFit="1" customWidth="1"/>
    <col min="6" max="6" width="50.5703125" customWidth="1"/>
    <col min="8" max="8" width="7.28515625" customWidth="1"/>
    <col min="9" max="9" width="14.28515625" customWidth="1"/>
    <col min="10" max="10" width="16.5703125" customWidth="1"/>
    <col min="13" max="13" width="13.5703125" customWidth="1"/>
  </cols>
  <sheetData>
    <row r="1" spans="1:9" ht="19.5" thickBot="1">
      <c r="B1" s="111" t="s">
        <v>215</v>
      </c>
      <c r="C1" s="112"/>
      <c r="D1" s="112"/>
      <c r="E1" s="112"/>
      <c r="F1" s="113"/>
    </row>
    <row r="2" spans="1:9" ht="16.5" thickBot="1">
      <c r="B2" s="14" t="s">
        <v>0</v>
      </c>
      <c r="C2" s="14" t="s">
        <v>1</v>
      </c>
      <c r="D2" s="14" t="s">
        <v>32</v>
      </c>
      <c r="E2" s="107" t="s">
        <v>33</v>
      </c>
      <c r="F2" s="108"/>
      <c r="H2" s="102" t="s">
        <v>182</v>
      </c>
      <c r="I2" s="102"/>
    </row>
    <row r="3" spans="1:9" ht="15.75">
      <c r="B3" s="25">
        <v>1</v>
      </c>
      <c r="C3" s="34" t="s">
        <v>218</v>
      </c>
      <c r="D3" s="51"/>
      <c r="E3" s="105"/>
      <c r="F3" s="106"/>
      <c r="H3" s="102"/>
      <c r="I3" s="102"/>
    </row>
    <row r="4" spans="1:9" ht="15.75">
      <c r="B4" s="26">
        <v>2</v>
      </c>
      <c r="C4" s="29" t="s">
        <v>219</v>
      </c>
      <c r="D4" s="52"/>
      <c r="E4" s="103"/>
      <c r="F4" s="104"/>
      <c r="H4" s="102"/>
      <c r="I4" s="102"/>
    </row>
    <row r="5" spans="1:9" ht="15.75">
      <c r="B5" s="27">
        <v>3</v>
      </c>
      <c r="C5" s="29" t="s">
        <v>220</v>
      </c>
      <c r="D5" s="52"/>
      <c r="E5" s="103"/>
      <c r="F5" s="104"/>
      <c r="H5" s="35" t="s">
        <v>216</v>
      </c>
      <c r="I5" s="21" t="s">
        <v>76</v>
      </c>
    </row>
    <row r="6" spans="1:9" ht="15.75">
      <c r="B6" s="161" t="s">
        <v>222</v>
      </c>
      <c r="C6" s="162"/>
      <c r="D6" s="162"/>
      <c r="E6" s="162"/>
      <c r="F6" s="163"/>
      <c r="H6" s="35" t="s">
        <v>217</v>
      </c>
      <c r="I6" s="21" t="s">
        <v>77</v>
      </c>
    </row>
    <row r="7" spans="1:9" ht="47.25">
      <c r="B7" s="26">
        <v>4</v>
      </c>
      <c r="C7" s="29" t="s">
        <v>221</v>
      </c>
      <c r="D7" s="52"/>
      <c r="E7" s="103"/>
      <c r="F7" s="104"/>
      <c r="H7" s="35" t="s">
        <v>105</v>
      </c>
      <c r="I7" s="21" t="s">
        <v>106</v>
      </c>
    </row>
    <row r="8" spans="1:9" ht="47.25">
      <c r="B8" s="27">
        <v>5</v>
      </c>
      <c r="C8" s="29" t="s">
        <v>223</v>
      </c>
      <c r="D8" s="50"/>
      <c r="E8" s="103"/>
      <c r="F8" s="104"/>
    </row>
    <row r="9" spans="1:9" ht="47.25">
      <c r="B9" s="27">
        <v>6</v>
      </c>
      <c r="C9" s="29" t="s">
        <v>224</v>
      </c>
      <c r="D9" s="50"/>
      <c r="E9" s="103"/>
      <c r="F9" s="104"/>
    </row>
    <row r="10" spans="1:9" ht="47.25">
      <c r="B10" s="27">
        <v>7</v>
      </c>
      <c r="C10" s="31" t="s">
        <v>225</v>
      </c>
      <c r="D10" s="50"/>
      <c r="E10" s="103"/>
      <c r="F10" s="104"/>
    </row>
    <row r="11" spans="1:9" ht="47.25">
      <c r="B11" s="27">
        <v>8</v>
      </c>
      <c r="C11" s="29" t="s">
        <v>227</v>
      </c>
      <c r="D11" s="50"/>
      <c r="E11" s="109"/>
      <c r="F11" s="110"/>
    </row>
    <row r="12" spans="1:9" ht="47.25">
      <c r="B12" s="27">
        <v>9</v>
      </c>
      <c r="C12" s="29" t="s">
        <v>226</v>
      </c>
      <c r="D12" s="52"/>
      <c r="E12" s="103"/>
      <c r="F12" s="104"/>
    </row>
    <row r="13" spans="1:9" ht="15.75">
      <c r="A13">
        <v>9</v>
      </c>
      <c r="C13" s="29"/>
      <c r="D13" s="13"/>
      <c r="E13" s="13"/>
      <c r="F13" s="13"/>
    </row>
    <row r="14" spans="1:9">
      <c r="A14">
        <v>10</v>
      </c>
      <c r="C14" s="13"/>
      <c r="D14" s="61"/>
      <c r="E14" s="13"/>
      <c r="F14" s="13"/>
    </row>
    <row r="15" spans="1:9" ht="31.5" customHeight="1">
      <c r="C15" s="13"/>
      <c r="D15" s="61"/>
      <c r="E15" s="13"/>
      <c r="F15" s="13"/>
    </row>
    <row r="16" spans="1:9">
      <c r="A16">
        <v>1</v>
      </c>
      <c r="C16" s="13"/>
      <c r="D16" s="13"/>
      <c r="E16" s="13"/>
      <c r="F16" s="13"/>
    </row>
    <row r="17" spans="1:6">
      <c r="A17">
        <v>2</v>
      </c>
      <c r="C17" s="13"/>
      <c r="D17" s="13"/>
      <c r="E17" s="13"/>
      <c r="F17" s="13"/>
    </row>
    <row r="18" spans="1:6">
      <c r="A18">
        <v>3</v>
      </c>
      <c r="C18" s="13"/>
      <c r="D18" s="13"/>
      <c r="E18" s="13"/>
      <c r="F18" s="13"/>
    </row>
    <row r="19" spans="1:6">
      <c r="A19">
        <v>4</v>
      </c>
      <c r="C19" s="13"/>
      <c r="D19" s="13"/>
      <c r="E19" s="13"/>
      <c r="F19" s="13"/>
    </row>
    <row r="20" spans="1:6">
      <c r="C20" s="13"/>
      <c r="D20" s="13"/>
      <c r="E20" s="13"/>
      <c r="F20" s="13"/>
    </row>
    <row r="21" spans="1:6">
      <c r="C21" s="13"/>
      <c r="D21" s="13"/>
      <c r="E21" s="13"/>
      <c r="F21" s="13"/>
    </row>
    <row r="22" spans="1:6">
      <c r="C22" s="13"/>
      <c r="D22" s="13"/>
      <c r="E22" s="13"/>
      <c r="F22" s="13"/>
    </row>
    <row r="23" spans="1:6">
      <c r="C23" s="13"/>
    </row>
  </sheetData>
  <sheetProtection selectLockedCells="1"/>
  <mergeCells count="13">
    <mergeCell ref="E5:F5"/>
    <mergeCell ref="B1:F1"/>
    <mergeCell ref="E2:F2"/>
    <mergeCell ref="H2:I4"/>
    <mergeCell ref="E3:F3"/>
    <mergeCell ref="E4:F4"/>
    <mergeCell ref="B6:F6"/>
    <mergeCell ref="E12:F12"/>
    <mergeCell ref="E11:F11"/>
    <mergeCell ref="E10:F10"/>
    <mergeCell ref="E8:F8"/>
    <mergeCell ref="E9:F9"/>
    <mergeCell ref="E7:F7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81"/>
  <sheetViews>
    <sheetView showGridLines="0" view="pageBreakPreview" zoomScale="75" zoomScaleNormal="115" zoomScaleSheetLayoutView="75" workbookViewId="0">
      <selection activeCell="A41" sqref="A41:E41"/>
    </sheetView>
  </sheetViews>
  <sheetFormatPr defaultColWidth="9.140625" defaultRowHeight="15"/>
  <cols>
    <col min="1" max="1" width="12.7109375" style="36" customWidth="1"/>
    <col min="2" max="2" width="32.85546875" style="36" customWidth="1"/>
    <col min="3" max="3" width="14.42578125" style="36" customWidth="1"/>
    <col min="4" max="4" width="8.42578125" style="36" customWidth="1"/>
    <col min="5" max="5" width="26.5703125" style="36" customWidth="1"/>
    <col min="6" max="16384" width="9.140625" style="36"/>
  </cols>
  <sheetData>
    <row r="5" spans="1:5">
      <c r="A5" s="122" t="s">
        <v>27</v>
      </c>
      <c r="B5" s="122"/>
      <c r="C5" s="122"/>
      <c r="D5" s="122"/>
      <c r="E5" s="122"/>
    </row>
    <row r="6" spans="1:5">
      <c r="A6" s="122" t="s">
        <v>154</v>
      </c>
      <c r="B6" s="122"/>
      <c r="C6" s="122"/>
      <c r="D6" s="122"/>
      <c r="E6" s="122"/>
    </row>
    <row r="7" spans="1:5">
      <c r="A7" s="122" t="s">
        <v>153</v>
      </c>
      <c r="B7" s="122"/>
      <c r="C7" s="122"/>
      <c r="D7" s="122"/>
      <c r="E7" s="122"/>
    </row>
    <row r="8" spans="1:5">
      <c r="A8" s="122" t="s">
        <v>29</v>
      </c>
      <c r="B8" s="122"/>
      <c r="C8" s="122"/>
      <c r="D8" s="122"/>
      <c r="E8" s="122"/>
    </row>
    <row r="10" spans="1:5" ht="15.75" thickBot="1">
      <c r="A10" s="123" t="s">
        <v>214</v>
      </c>
      <c r="B10" s="123"/>
      <c r="C10" s="123"/>
      <c r="D10" s="123"/>
      <c r="E10" s="123"/>
    </row>
    <row r="11" spans="1:5" ht="32.25" customHeight="1" thickBot="1">
      <c r="A11" s="135" t="s">
        <v>211</v>
      </c>
      <c r="B11" s="136"/>
      <c r="C11" s="137"/>
      <c r="D11" s="138"/>
      <c r="E11" s="139"/>
    </row>
    <row r="13" spans="1:5" ht="25.5" customHeight="1" thickBot="1">
      <c r="A13" s="144" t="s">
        <v>152</v>
      </c>
      <c r="B13" s="144"/>
      <c r="C13" s="144"/>
      <c r="D13" s="144"/>
      <c r="E13" s="144"/>
    </row>
    <row r="14" spans="1:5" ht="16.5" thickBot="1">
      <c r="A14" s="40" t="s">
        <v>151</v>
      </c>
      <c r="B14" s="41"/>
      <c r="C14" s="116" t="s">
        <v>150</v>
      </c>
      <c r="D14" s="116"/>
      <c r="E14" s="42"/>
    </row>
    <row r="15" spans="1:5" ht="16.5" thickBot="1">
      <c r="A15" s="40" t="s">
        <v>149</v>
      </c>
      <c r="B15" s="141"/>
      <c r="C15" s="141"/>
      <c r="D15" s="141"/>
      <c r="E15" s="141"/>
    </row>
    <row r="16" spans="1:5" ht="15.75" thickBot="1">
      <c r="A16" s="143" t="s">
        <v>148</v>
      </c>
      <c r="B16" s="143"/>
      <c r="C16" s="143"/>
      <c r="D16" s="143"/>
      <c r="E16" s="143"/>
    </row>
    <row r="17" spans="1:5" ht="16.5" thickBot="1">
      <c r="A17" s="40" t="s">
        <v>147</v>
      </c>
      <c r="B17" s="42"/>
      <c r="C17" s="40" t="s">
        <v>146</v>
      </c>
      <c r="D17" s="120"/>
      <c r="E17" s="121"/>
    </row>
    <row r="18" spans="1:5" ht="36.75" thickBot="1">
      <c r="A18" s="40" t="s">
        <v>212</v>
      </c>
      <c r="B18" s="42"/>
      <c r="C18" s="40" t="s">
        <v>213</v>
      </c>
      <c r="D18" s="194"/>
      <c r="E18" s="195"/>
    </row>
    <row r="19" spans="1:5" ht="16.5" customHeight="1" thickBot="1">
      <c r="A19" s="47"/>
      <c r="B19" s="118"/>
      <c r="C19" s="118"/>
      <c r="D19" s="118"/>
      <c r="E19" s="119"/>
    </row>
    <row r="20" spans="1:5" ht="45.75" customHeight="1" thickBot="1">
      <c r="A20" s="125"/>
      <c r="B20" s="126"/>
      <c r="C20" s="126"/>
      <c r="D20" s="126"/>
      <c r="E20" s="127"/>
    </row>
    <row r="21" spans="1:5" ht="15.75" thickBot="1">
      <c r="A21" s="133" t="s">
        <v>142</v>
      </c>
      <c r="B21" s="133"/>
      <c r="C21" s="133"/>
      <c r="D21" s="133"/>
      <c r="E21" s="133"/>
    </row>
    <row r="22" spans="1:5" ht="15.75" thickBot="1">
      <c r="A22" s="60" t="s">
        <v>0</v>
      </c>
      <c r="B22" s="40" t="s">
        <v>1</v>
      </c>
      <c r="C22" s="60" t="s">
        <v>230</v>
      </c>
      <c r="D22" s="145" t="s">
        <v>33</v>
      </c>
      <c r="E22" s="145"/>
    </row>
    <row r="23" spans="1:5" ht="15.75" thickBot="1">
      <c r="A23" s="48">
        <v>1</v>
      </c>
      <c r="B23" s="37" t="s">
        <v>218</v>
      </c>
      <c r="C23" s="44"/>
      <c r="D23" s="130"/>
      <c r="E23" s="131"/>
    </row>
    <row r="24" spans="1:5" ht="24.75" thickBot="1">
      <c r="A24" s="49">
        <v>2</v>
      </c>
      <c r="B24" s="38" t="s">
        <v>219</v>
      </c>
      <c r="C24" s="45"/>
      <c r="D24" s="128"/>
      <c r="E24" s="129"/>
    </row>
    <row r="25" spans="1:5" ht="24.75" thickBot="1">
      <c r="A25" s="48">
        <v>3</v>
      </c>
      <c r="B25" s="37" t="s">
        <v>228</v>
      </c>
      <c r="C25" s="44"/>
      <c r="D25" s="130"/>
      <c r="E25" s="131"/>
    </row>
    <row r="26" spans="1:5" ht="60.75" thickBot="1">
      <c r="A26" s="49">
        <v>4</v>
      </c>
      <c r="B26" s="38" t="s">
        <v>229</v>
      </c>
      <c r="C26" s="45"/>
      <c r="D26" s="128"/>
      <c r="E26" s="129"/>
    </row>
    <row r="27" spans="1:5" ht="72.75" thickBot="1">
      <c r="A27" s="48">
        <v>5</v>
      </c>
      <c r="B27" s="37" t="s">
        <v>223</v>
      </c>
      <c r="C27" s="44"/>
      <c r="D27" s="130"/>
      <c r="E27" s="131"/>
    </row>
    <row r="28" spans="1:5" ht="72.75" thickBot="1">
      <c r="A28" s="49">
        <v>6</v>
      </c>
      <c r="B28" s="38" t="s">
        <v>224</v>
      </c>
      <c r="C28" s="45"/>
      <c r="D28" s="128"/>
      <c r="E28" s="129"/>
    </row>
    <row r="29" spans="1:5" ht="72.75" thickBot="1">
      <c r="A29" s="48">
        <v>7</v>
      </c>
      <c r="B29" s="37" t="s">
        <v>225</v>
      </c>
      <c r="C29" s="44"/>
      <c r="D29" s="130"/>
      <c r="E29" s="131"/>
    </row>
    <row r="30" spans="1:5" ht="48.75" thickBot="1">
      <c r="A30" s="49">
        <v>9</v>
      </c>
      <c r="B30" s="38" t="s">
        <v>227</v>
      </c>
      <c r="C30" s="45"/>
      <c r="D30" s="128"/>
      <c r="E30" s="129"/>
    </row>
    <row r="31" spans="1:5" ht="48.75" thickBot="1">
      <c r="A31" s="48">
        <v>11</v>
      </c>
      <c r="B31" s="37" t="s">
        <v>226</v>
      </c>
      <c r="C31" s="44"/>
      <c r="D31" s="130"/>
      <c r="E31" s="131"/>
    </row>
    <row r="33" spans="1:5" ht="63" customHeight="1">
      <c r="A33" s="134" t="s">
        <v>283</v>
      </c>
      <c r="B33" s="134"/>
      <c r="C33" s="134"/>
      <c r="D33" s="134"/>
      <c r="E33" s="134"/>
    </row>
    <row r="34" spans="1:5" ht="18" customHeight="1">
      <c r="A34" s="39"/>
    </row>
    <row r="35" spans="1:5">
      <c r="A35" s="132" t="s">
        <v>277</v>
      </c>
      <c r="B35" s="132"/>
      <c r="C35" s="132"/>
      <c r="D35" s="132"/>
      <c r="E35" s="132"/>
    </row>
    <row r="36" spans="1:5">
      <c r="A36" s="132" t="s">
        <v>172</v>
      </c>
      <c r="B36" s="132"/>
      <c r="C36" s="132"/>
      <c r="D36" s="132"/>
      <c r="E36" s="132"/>
    </row>
    <row r="37" spans="1:5">
      <c r="A37" s="132" t="str">
        <f ca="1">"Em "&amp;TEXT(TODAY(),"dd/mm/aaaa")</f>
        <v>Em 19/10/2021</v>
      </c>
      <c r="B37" s="132"/>
      <c r="C37" s="132"/>
      <c r="D37" s="132"/>
      <c r="E37" s="132"/>
    </row>
    <row r="38" spans="1:5">
      <c r="A38" s="132" t="s">
        <v>29</v>
      </c>
      <c r="B38" s="132"/>
      <c r="C38" s="132"/>
      <c r="D38" s="132"/>
      <c r="E38" s="132"/>
    </row>
    <row r="39" spans="1:5">
      <c r="A39" s="132" t="s">
        <v>173</v>
      </c>
      <c r="B39" s="132"/>
      <c r="C39" s="132"/>
      <c r="D39" s="132"/>
      <c r="E39" s="132"/>
    </row>
    <row r="41" spans="1:5">
      <c r="A41" s="193"/>
      <c r="B41" s="193"/>
      <c r="C41" s="193"/>
      <c r="D41" s="193"/>
      <c r="E41" s="193"/>
    </row>
    <row r="42" spans="1:5">
      <c r="A42" s="124" t="s">
        <v>284</v>
      </c>
      <c r="B42" s="124"/>
      <c r="C42" s="124"/>
      <c r="D42" s="124"/>
      <c r="E42" s="124"/>
    </row>
    <row r="81" ht="15" customHeight="1"/>
  </sheetData>
  <mergeCells count="34">
    <mergeCell ref="A41:E41"/>
    <mergeCell ref="A11:B11"/>
    <mergeCell ref="C11:E11"/>
    <mergeCell ref="A5:E5"/>
    <mergeCell ref="A6:E6"/>
    <mergeCell ref="A7:E7"/>
    <mergeCell ref="A8:E8"/>
    <mergeCell ref="A10:E10"/>
    <mergeCell ref="A13:E13"/>
    <mergeCell ref="C14:D14"/>
    <mergeCell ref="B15:E15"/>
    <mergeCell ref="A16:E16"/>
    <mergeCell ref="D17:E17"/>
    <mergeCell ref="A21:E21"/>
    <mergeCell ref="D22:E22"/>
    <mergeCell ref="D23:E23"/>
    <mergeCell ref="D24:E24"/>
    <mergeCell ref="B19:E19"/>
    <mergeCell ref="A37:E37"/>
    <mergeCell ref="A38:E38"/>
    <mergeCell ref="A39:E39"/>
    <mergeCell ref="A42:E42"/>
    <mergeCell ref="D18:E18"/>
    <mergeCell ref="D30:E30"/>
    <mergeCell ref="D31:E31"/>
    <mergeCell ref="A33:E33"/>
    <mergeCell ref="A35:E35"/>
    <mergeCell ref="A36:E36"/>
    <mergeCell ref="D25:E25"/>
    <mergeCell ref="D26:E26"/>
    <mergeCell ref="D27:E27"/>
    <mergeCell ref="D28:E28"/>
    <mergeCell ref="D29:E29"/>
    <mergeCell ref="A20:E20"/>
  </mergeCells>
  <conditionalFormatting sqref="C25">
    <cfRule type="iconSet" priority="13">
      <iconSet iconSet="3Symbols2" showValue="0">
        <cfvo type="percent" val="0"/>
        <cfvo type="num" val="0.5"/>
        <cfvo type="num" val="1"/>
      </iconSet>
    </cfRule>
  </conditionalFormatting>
  <conditionalFormatting sqref="C27">
    <cfRule type="iconSet" priority="12">
      <iconSet iconSet="3Symbols2" showValue="0">
        <cfvo type="percent" val="0"/>
        <cfvo type="num" val="0.5"/>
        <cfvo type="num" val="1"/>
      </iconSet>
    </cfRule>
  </conditionalFormatting>
  <conditionalFormatting sqref="C29">
    <cfRule type="iconSet" priority="11">
      <iconSet iconSet="3Symbols2" showValue="0">
        <cfvo type="percent" val="0"/>
        <cfvo type="num" val="0.5"/>
        <cfvo type="num" val="1"/>
      </iconSet>
    </cfRule>
  </conditionalFormatting>
  <conditionalFormatting sqref="C24">
    <cfRule type="iconSet" priority="8">
      <iconSet iconSet="3Symbols2" showValue="0">
        <cfvo type="percent" val="0"/>
        <cfvo type="num" val="0.5"/>
        <cfvo type="num" val="1"/>
      </iconSet>
    </cfRule>
  </conditionalFormatting>
  <conditionalFormatting sqref="C26">
    <cfRule type="iconSet" priority="7">
      <iconSet iconSet="3Symbols2" showValue="0">
        <cfvo type="percent" val="0"/>
        <cfvo type="num" val="0.5"/>
        <cfvo type="num" val="1"/>
      </iconSet>
    </cfRule>
  </conditionalFormatting>
  <conditionalFormatting sqref="C28">
    <cfRule type="iconSet" priority="6">
      <iconSet iconSet="3Symbols2" showValue="0">
        <cfvo type="percent" val="0"/>
        <cfvo type="num" val="0.5"/>
        <cfvo type="num" val="1"/>
      </iconSet>
    </cfRule>
  </conditionalFormatting>
  <conditionalFormatting sqref="D18:E18">
    <cfRule type="cellIs" dxfId="0" priority="3" operator="lessThan">
      <formula>TODAY()</formula>
    </cfRule>
  </conditionalFormatting>
  <conditionalFormatting sqref="C31">
    <cfRule type="iconSet" priority="2">
      <iconSet iconSet="3Symbols2" showValue="0">
        <cfvo type="percent" val="0"/>
        <cfvo type="num" val="0.5"/>
        <cfvo type="num" val="1"/>
      </iconSet>
    </cfRule>
  </conditionalFormatting>
  <conditionalFormatting sqref="C30">
    <cfRule type="iconSet" priority="1">
      <iconSet iconSet="3Symbols2" showValue="0">
        <cfvo type="percent" val="0"/>
        <cfvo type="num" val="0.5"/>
        <cfvo type="num" val="1"/>
      </iconSet>
    </cfRule>
  </conditionalFormatting>
  <pageMargins left="0.511811024" right="0.511811024" top="0.78740157499999996" bottom="0.78740157499999996" header="0.31496062000000002" footer="0.31496062000000002"/>
  <pageSetup paperSize="9" scale="71" orientation="portrait" r:id="rId1"/>
  <rowBreaks count="1" manualBreakCount="1">
    <brk id="40" max="4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B93EF066-7222-40F0-8F24-9107CA699B10}">
            <x14:iconSet iconSet="3Symbols2" showValue="0" custom="1">
              <x14:cfvo type="percent">
                <xm:f>0</xm:f>
              </x14:cfvo>
              <x14:cfvo type="formula">
                <xm:f>"""n"""</xm:f>
              </x14:cfvo>
              <x14:cfvo type="formula">
                <xm:f>"""s"""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C23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6</vt:i4>
      </vt:variant>
    </vt:vector>
  </HeadingPairs>
  <TitlesOfParts>
    <vt:vector size="18" baseType="lpstr">
      <vt:lpstr>Fiscal Técnico</vt:lpstr>
      <vt:lpstr>Checklist pagamento</vt:lpstr>
      <vt:lpstr>TRP</vt:lpstr>
      <vt:lpstr>Fiscal Administrativo (2)</vt:lpstr>
      <vt:lpstr>Documentos a Serem Solicitados</vt:lpstr>
      <vt:lpstr>Mensal - Fisc. Administrativa</vt:lpstr>
      <vt:lpstr>Anual - Fisc. Administrativa</vt:lpstr>
      <vt:lpstr>Checklist Fiscalização Adm</vt:lpstr>
      <vt:lpstr>Fiscalização Administrativa</vt:lpstr>
      <vt:lpstr>Cadastro de Empregados</vt:lpstr>
      <vt:lpstr>Planilha de Controle</vt:lpstr>
      <vt:lpstr>Termo Circunstanciado</vt:lpstr>
      <vt:lpstr>'Cadastro de Empregados'!Area_de_impressao</vt:lpstr>
      <vt:lpstr>'Checklist pagamento'!Area_de_impressao</vt:lpstr>
      <vt:lpstr>'Fiscal Técnico'!Area_de_impressao</vt:lpstr>
      <vt:lpstr>'Fiscalização Administrativa'!Area_de_impressao</vt:lpstr>
      <vt:lpstr>'Termo Circunstanciado'!Area_de_impressao</vt:lpstr>
      <vt:lpstr>TRP!Area_de_impressao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Ferreira</dc:creator>
  <cp:lastModifiedBy>Wiliam Wagner Silva Sarandy</cp:lastModifiedBy>
  <cp:lastPrinted>2021-10-19T23:17:23Z</cp:lastPrinted>
  <dcterms:created xsi:type="dcterms:W3CDTF">2020-09-22T19:44:04Z</dcterms:created>
  <dcterms:modified xsi:type="dcterms:W3CDTF">2021-10-19T23:38:20Z</dcterms:modified>
</cp:coreProperties>
</file>